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05" windowWidth="15120" windowHeight="7710" tabRatio="903" activeTab="0"/>
  </bookViews>
  <sheets>
    <sheet name="Прил.1 адм-торы" sheetId="1" r:id="rId1"/>
    <sheet name="Прил. 2 источники" sheetId="2" r:id="rId2"/>
    <sheet name="Прил. 3 доходы" sheetId="3" r:id="rId3"/>
    <sheet name="Прил. 4 доходы" sheetId="4" r:id="rId4"/>
    <sheet name="Прил.5 по разд." sheetId="5" r:id="rId5"/>
    <sheet name="Прил.6 по разд." sheetId="6" r:id="rId6"/>
    <sheet name="Прил.7 цел.ст." sheetId="7" r:id="rId7"/>
    <sheet name="Прил.8 цел.ст." sheetId="8" r:id="rId8"/>
    <sheet name="Прил.9 ведомств." sheetId="9" r:id="rId9"/>
    <sheet name="Прил.10 ведомств." sheetId="10" r:id="rId10"/>
    <sheet name="прил.11МБТ" sheetId="11" r:id="rId11"/>
    <sheet name="прил.12МБТ" sheetId="12" r:id="rId12"/>
  </sheets>
  <definedNames/>
  <calcPr fullCalcOnLoad="1"/>
</workbook>
</file>

<file path=xl/sharedStrings.xml><?xml version="1.0" encoding="utf-8"?>
<sst xmlns="http://schemas.openxmlformats.org/spreadsheetml/2006/main" count="848" uniqueCount="282">
  <si>
    <t>ДОХОДЫ ОТ ИСПОЛЬЗОВАНИЯ ИМУЩЕСТВА, НАХОДЯЩЕГОСЯ В ГОСУДАРСТВЕННОЙ И МУНИЦИПАЛЬНОЙ СОБСТВЕННОСТИ</t>
  </si>
  <si>
    <t>муниципального района Белебеевский район Республики Башкортостан</t>
  </si>
  <si>
    <t>Приложение 1</t>
  </si>
  <si>
    <t xml:space="preserve"> 1 08 04020 01 0000 110</t>
  </si>
  <si>
    <t>2 00 00000 00 0000 000</t>
  </si>
  <si>
    <t>Безвозмездные поступления &lt;1&gt;</t>
  </si>
  <si>
    <t>Безвозмездные поступления &lt;1&gt;, &lt;2&gt;</t>
  </si>
  <si>
    <t xml:space="preserve">Код бюджетной классификации Российской Федерации  </t>
  </si>
  <si>
    <t xml:space="preserve">Наименование </t>
  </si>
  <si>
    <t>главного адми-нистра-тора</t>
  </si>
  <si>
    <t>Приложение 2</t>
  </si>
  <si>
    <t>Приложение 3</t>
  </si>
  <si>
    <t>главного адми-нистратора источников</t>
  </si>
  <si>
    <t>Код бюджетной классификации Российской Федерации</t>
  </si>
  <si>
    <t>(тыс. рублей)</t>
  </si>
  <si>
    <t xml:space="preserve">Наименование кода вида доходов
(группы, подгруппы, статьи, подстатьи,
элемента), подвида доходов, статьи
(подстатьи) классификации операций
сектора государственного управления,
относящихся к доходам бюджетов
</t>
  </si>
  <si>
    <t>Всего</t>
  </si>
  <si>
    <t>1 00 00000 00 0000 000</t>
  </si>
  <si>
    <t>НАЛОГОВЫЕ И НЕНАЛОГОВЫЕ ДОХОДЫ</t>
  </si>
  <si>
    <t>1 01 00000 00 0000 000</t>
  </si>
  <si>
    <t>НАЛОГИ НА ПРИБЫЛЬ, ДОХОДЫ</t>
  </si>
  <si>
    <t>1 01 02000 01 0000 000</t>
  </si>
  <si>
    <t>Налог на доходы физических лиц</t>
  </si>
  <si>
    <t>1 01 02010 01 0000 110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</si>
  <si>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</si>
  <si>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1 05 00000 00 0000 000</t>
  </si>
  <si>
    <t>НАЛОГИ НА СОВОКУПНЫЙ ДОХОД</t>
  </si>
  <si>
    <t>Единый сельскохозяйственный налог</t>
  </si>
  <si>
    <t>1 05 03010 01 0000 110</t>
  </si>
  <si>
    <t>1 06 00000 00 0000 000</t>
  </si>
  <si>
    <t xml:space="preserve">НАЛОГИ НА ИМУЩЕСТВО </t>
  </si>
  <si>
    <t>1 06 06000 00 0000 110</t>
  </si>
  <si>
    <t>Земельный налог</t>
  </si>
  <si>
    <t>ГОСУДАРСТВЕННАЯ ПОШЛИНА</t>
  </si>
  <si>
    <t>1 11 00000 00 0000 000</t>
  </si>
  <si>
    <t>1 11 05000 00 0000 120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</si>
  <si>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</si>
  <si>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1 13 00000 00 0000 000</t>
  </si>
  <si>
    <t>Доходы, поступающие в порядке возмещения расходов, понесенных в связи с эксплуатацией  имущества поселений</t>
  </si>
  <si>
    <t>Прочие неналоговые доходы бюджетов поселений</t>
  </si>
  <si>
    <t>БЕЗВОЗМЕЗДНЫЕ ПОСТУПЛЕНИЯ</t>
  </si>
  <si>
    <t>БЕЗВОЗМЕЗДНЫЕ ПОСТУПЛЕНИЯ ОТ ДРУГИХ БЮДЖЕТОВ БЮДЖЕТНОЙ СИСТЕМЫ РОССИЙСКОЙ ФЕДЕРАЦИИ</t>
  </si>
  <si>
    <t>Приложение 4</t>
  </si>
  <si>
    <t xml:space="preserve">Сумма (тыс. рублей) </t>
  </si>
  <si>
    <t>Наименование кода вида доходов (группы, подгруппы, статьи, подстатьи, элемента), подвида доходов, статьи (подстатьи) классификации операций сектора государственного управления, относящихся к доходам бюджетов</t>
  </si>
  <si>
    <t>Приложение 5</t>
  </si>
  <si>
    <t>Приложение 6</t>
  </si>
  <si>
    <t>Наименование</t>
  </si>
  <si>
    <t>РзПр</t>
  </si>
  <si>
    <t>Цср</t>
  </si>
  <si>
    <t>ВР</t>
  </si>
  <si>
    <t>ОБЩЕГОСУДАРСТВЕННЫЕ ВОПРОСЫ</t>
  </si>
  <si>
    <t>0100</t>
  </si>
  <si>
    <t>Аппараты органов государственной власти Республики Башкортостан</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</si>
  <si>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</si>
  <si>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Закупка товаров, работ и услуг для государственных (муниципальных) нужд</t>
  </si>
  <si>
    <t>Иные бюджетные ассигнования</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</si>
  <si>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</si>
  <si>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0104</t>
  </si>
  <si>
    <t>Резервные фонды</t>
  </si>
  <si>
    <t>0111</t>
  </si>
  <si>
    <t>Непрограммные расходы</t>
  </si>
  <si>
    <t>Резервные фонды местных администраций</t>
  </si>
  <si>
    <t>НАЦИОНАЛЬНАЯ ЭКОНОМИКА</t>
  </si>
  <si>
    <t>0400</t>
  </si>
  <si>
    <t>0409</t>
  </si>
  <si>
    <t>ЖИЛИЩНО-КОММУНАЛЬНОЕ ХОЗЯЙСТВО</t>
  </si>
  <si>
    <t>0500</t>
  </si>
  <si>
    <t>Жилищное хозяйство</t>
  </si>
  <si>
    <t>0501</t>
  </si>
  <si>
    <t>Благоустройство</t>
  </si>
  <si>
    <t>0503</t>
  </si>
  <si>
    <t>Мероприятия по благоустройству территорий населенных пунктов</t>
  </si>
  <si>
    <t>Приложение 10</t>
  </si>
  <si>
    <t>Условно утвержденные расходы</t>
  </si>
  <si>
    <t>Приложение 11</t>
  </si>
  <si>
    <t>Ведомство</t>
  </si>
  <si>
    <t>Сумма (тыс. рублей)</t>
  </si>
  <si>
    <t>1 11 09035 10 0000 120</t>
  </si>
  <si>
    <t>1 13 01540 10 0000 130</t>
  </si>
  <si>
    <t>Плата за  оказание услуг по присоединению объектов дорожного сервиса к автомобильным дорогам общего пользования местного значения, зачисляемая в бюджеты поселений</t>
  </si>
  <si>
    <t>1 13 01995 10 0000 130</t>
  </si>
  <si>
    <t>Прочие доходы от оказания платных услуг (работ) получателями средств бюджетов поселений</t>
  </si>
  <si>
    <t>1 13 02065 10 0000 130</t>
  </si>
  <si>
    <t>1 13 02995 10 0000 130</t>
  </si>
  <si>
    <t>Прочие доходы от компенсации затрат  бюджетов поселений</t>
  </si>
  <si>
    <t>1 17 01050 10 0000 180</t>
  </si>
  <si>
    <t>Невыясненные поступления, зачисляемые в бюджеты поселений</t>
  </si>
  <si>
    <t>1 17 05050 10 0000 180</t>
  </si>
  <si>
    <t>Средства самообложения граждан, зачисляемые в бюджеты поселений</t>
  </si>
  <si>
    <t>1 11 09015 10 0000 120</t>
  </si>
  <si>
    <t>Доходы от распоряжения правами на результаты интеллектуальной деятельности военного, специального и двойного назначения, находящимися в собственности поселений</t>
  </si>
  <si>
    <t>1 11 09025 10 0000 120</t>
  </si>
  <si>
    <t>Доходы от распоряжения правами на результаты научно-технической деятельности, находящимися в собственности поселений</t>
  </si>
  <si>
    <t>1 11 09045 10 0000 120</t>
  </si>
  <si>
    <t>Прочие поступления от использования имущества, находящегося в собственности поселений (за исключением имущества муниципальных бюджетных и автономных учреждений,  а также имущества унитарных предприятий, в том числе казенных)</t>
  </si>
  <si>
    <t xml:space="preserve">1 12 04051 10 0000 120 </t>
  </si>
  <si>
    <t xml:space="preserve">Плата за использование лесов, расположенных на землях иных категорий, находящихся в  собственности поселений, в части платы по договору купли-продажи лесных насаждений </t>
  </si>
  <si>
    <t xml:space="preserve">1 12 04052 10 0000 120 </t>
  </si>
  <si>
    <t xml:space="preserve">Плата за использование лесов, расположенных на землях иных категорий, находящихся в  собственности поселений, в части арендной платы  </t>
  </si>
  <si>
    <t>1 14 01050 10 0000 410</t>
  </si>
  <si>
    <t>Доходы от продажи квартир, находящихся в собственности поселений</t>
  </si>
  <si>
    <t>1 14 03050 10 0000 410</t>
  </si>
  <si>
    <t>Средства от распоряжения и реализации конфискованного и иного имущества, обращенного в доходы поселений (в части реализации основных средств по указанному имуществу)</t>
  </si>
  <si>
    <t>1 14 03050 10 0000 440</t>
  </si>
  <si>
    <t>Средства от распоряжения и реализации конфискованного и иного имущества, обращенного в доходы поселений (в части реализации материальных запасов по указанному имуществу)</t>
  </si>
  <si>
    <t>1 14 04050 10 0000 420</t>
  </si>
  <si>
    <t>Доходы от продажи нематериальных активов, находящихся в собственности поселений</t>
  </si>
  <si>
    <t>1 15 02050 10 0000 140</t>
  </si>
  <si>
    <t>Платежи, взимаемые органами местного самоуправления (организациями) поселений за выполнение определенных функций</t>
  </si>
  <si>
    <t xml:space="preserve">  01 05 02 01 10 0000 510  </t>
  </si>
  <si>
    <t xml:space="preserve"> 01 05 02 01 10 0000 610  </t>
  </si>
  <si>
    <t>Увеличение прочих остатков денежных средств бюджета поселения</t>
  </si>
  <si>
    <t>Уменьшение прочих остатков денежных средств бюджета поселения</t>
  </si>
  <si>
    <t>Прочие доходы от оказания платных услуг (работ) получателями средств бюджетов сельских поселений</t>
  </si>
  <si>
    <t>Возмещение потерь сельскохозяйственного производства, связанных с изъятием сельскохозяйственных угодий, расположенных на территориях сельских поселений (по обязательствам, возникшим до 1 января 2008 года)</t>
  </si>
  <si>
    <t>1 06 01030 10 0000 110</t>
  </si>
  <si>
    <t>1 06 06033 10 0000 110</t>
  </si>
  <si>
    <t>1 06 06043 10 0000 110</t>
  </si>
  <si>
    <t>1 08 04020 01 0000 110</t>
  </si>
  <si>
    <t>1 08 00000 00 0000 000</t>
  </si>
  <si>
    <t>Межбюджетные трансферты,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t>
  </si>
  <si>
    <t>Приложение 9</t>
  </si>
  <si>
    <t>Цcр</t>
  </si>
  <si>
    <t>НАЦИОНАЛЬНАЯ ОБОРОНА</t>
  </si>
  <si>
    <t>Мобилизационная и вневойсковая подготовка</t>
  </si>
  <si>
    <t>Обеспечение пожарной безопасности</t>
  </si>
  <si>
    <t>Мероприятия по развитию инфраструктуры объектов противопожарной службы</t>
  </si>
  <si>
    <t xml:space="preserve">Дорожное хозяйство </t>
  </si>
  <si>
    <t>0102</t>
  </si>
  <si>
    <t>0200</t>
  </si>
  <si>
    <t>0203</t>
  </si>
  <si>
    <t>0310</t>
  </si>
  <si>
    <t>0300</t>
  </si>
  <si>
    <t>Глава муниципального образования</t>
  </si>
  <si>
    <t>Функционирование высшего должностного лица субъекта Российской Федерации и муниципального образования</t>
  </si>
  <si>
    <t>сумма (тыс.руб.)</t>
  </si>
  <si>
    <t>Приложение 8</t>
  </si>
  <si>
    <t>Приложение 7</t>
  </si>
  <si>
    <t>0400000000</t>
  </si>
  <si>
    <t>0400002030</t>
  </si>
  <si>
    <t>0400002040</t>
  </si>
  <si>
    <t>Другие вопросы в области жилищно-коммунального хозяйства</t>
  </si>
  <si>
    <t>0505</t>
  </si>
  <si>
    <t>0113</t>
  </si>
  <si>
    <t>Перечисления из бюджетов сельских поселений по решениям о взыскании средств, предоставленных из иных бюджетов бюджетной системы Российской Федерации</t>
  </si>
  <si>
    <t>Поступления в бюджеты сельских поселений (перечисления из бюджетов сельских поселений) по урегулированию расчетов между бюджетами бюджетной системы Российской Федерации по распределенным доходам</t>
  </si>
  <si>
    <t>Субвенции бюджетам сельских поселений на осуществление первичного воинского учета на территориях, где отсутствуют военные комиссариаты</t>
  </si>
  <si>
    <t>Прочие межбюджетные трансферты, передаваемые бюджетам сельских поселений</t>
  </si>
  <si>
    <t>Муниципальная программа "Развитие транспортной системы муниципального района Белебеевский район Республики Башкортостан"</t>
  </si>
  <si>
    <t>к решению Совета сельского поселения Баженовский сельсовет</t>
  </si>
  <si>
    <t xml:space="preserve">«О бюджете сельского поселения Баженовский сельсовет  </t>
  </si>
  <si>
    <t>«О бюджете сельского поселения Баженовский сельсовет</t>
  </si>
  <si>
    <t xml:space="preserve">Перечень главных администраторов 
доходов бюджета сельского поселения Баженовский сельсовет 
муниципального района Белебеевский район Республики Башкортостан </t>
  </si>
  <si>
    <t>Администрация сельского поселения Баженовский сельсовет муниципального района Белебеевский район Республики Башкортостан</t>
  </si>
  <si>
    <t>Администрация сельского поселения Баженовский сельсовет муниципального района  Белебеевский район  Республики Башкортостан</t>
  </si>
  <si>
    <t>к решению Совета сельского поселения Баженовский  сельсовет</t>
  </si>
  <si>
    <t>«О бюджете сельского поселения Баженовский  сельсовет</t>
  </si>
  <si>
    <t xml:space="preserve">к решению Совета сельского поселения Баженовский сельсовет </t>
  </si>
  <si>
    <t xml:space="preserve">«О бюджете сельского поселения Баженовский сельсовет </t>
  </si>
  <si>
    <t>Администрация сельского поселения Баженовский сельсовет  муниципального района Белебеевский район Республики Башкортостан</t>
  </si>
  <si>
    <t>СОЦИАЛЬНАЯ ПОЛИТИКА</t>
  </si>
  <si>
    <t>1001</t>
  </si>
  <si>
    <t>0200000000</t>
  </si>
  <si>
    <t>Пенсионное обеспечение</t>
  </si>
  <si>
    <t>Приложение 12</t>
  </si>
  <si>
    <t>Наименование бюджета</t>
  </si>
  <si>
    <t>сумма (тыс. рублей)</t>
  </si>
  <si>
    <t xml:space="preserve">Итого </t>
  </si>
  <si>
    <t>Бюджет  муниципального района Белебеевский район Республики Башкортостан</t>
  </si>
  <si>
    <t>2</t>
  </si>
  <si>
    <t>5</t>
  </si>
  <si>
    <t>1 17 14030 10 0000 150</t>
  </si>
  <si>
    <t>1 17 02020 10 0000 180</t>
  </si>
  <si>
    <t>1 18 01520 10 0000 150</t>
  </si>
  <si>
    <t>1 18 02500 10 0000 150</t>
  </si>
  <si>
    <t>Иные доходы бюджета сельского поселения Баженовский сельсовет муниципального района Белебеевский район Республики Башкортостан, администрирование которых может осуществляться главными администраторами доходов бюджета сельского поселения Баженовский сельсовет муниципального района Белебеевский район Республики Башкортостан в пределах их компетенции</t>
  </si>
  <si>
    <t>Доходы, получаемые в виде арендной платы, а также средства от продажи права на заключение договоров аренды за земли, находящиеся в собственности сельских поселений (за исключением земельных участков муниципальных бюджетных и автономных учреждений)</t>
  </si>
  <si>
    <t>1 11 05025 10 0000 120</t>
  </si>
  <si>
    <t>1 11 05035 10 0000 120</t>
  </si>
  <si>
    <t>2022 год</t>
  </si>
  <si>
    <t>791</t>
  </si>
  <si>
    <t>Доходы от сдачи в аренду имущества, находящегося в оперативном управлении органов управления сельских поселений и созданных ими учреждений (за исключением имущества муниципальных бюджетных и автономных учреждений)</t>
  </si>
  <si>
    <t xml:space="preserve">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
</t>
  </si>
  <si>
    <t>Доходы от эксплуатации и использования имущества автомобильных дорог, находящихся в собственности сельских поселений</t>
  </si>
  <si>
    <t xml:space="preserve">1 16 10030 10 0000 140
</t>
  </si>
  <si>
    <t>Платежи по искам о возмещении ущерба, а также платежи, уплачиваемые при добровольном возмещении ущерба, причиненного муниципальному имуществу сельского поселения (за исключением имущества, закрепленного за муниципальными бюджетными (автономными) учреждениями, унитарными предприятиями)</t>
  </si>
  <si>
    <t>1 16 10031 10 0000 140</t>
  </si>
  <si>
    <t>Возмещение ущерба при возникновении страховых случаев, когда выгодоприобретателями выступают получатели средств бюджета сельского поселения</t>
  </si>
  <si>
    <t>1 16 10032 10 0000 140</t>
  </si>
  <si>
    <t>Прочее возмещение ущерба, причиненного муниципальному имуществу сельского поселения (за исключением имущества, закрепленного за муниципальными бюджетными (автономными) учреждениями, унитарными предприятиями)</t>
  </si>
  <si>
    <t>1 16 10100 10 0000 140</t>
  </si>
  <si>
    <t>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бюджетов сельских поселений)</t>
  </si>
  <si>
    <t>1 16 02020 02 0000 140</t>
  </si>
  <si>
    <t>Административные штрафы, установленные законами субъектов Российской Федерации об административных правонарушениях, за нарушение муниципальных правовых актов</t>
  </si>
  <si>
    <t>1 16 07090 10 0000 140</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</si>
  <si>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муниципальным органом, (муниципальным казенным учреждением) сельского поселения</t>
  </si>
  <si>
    <t>1 16 07010 10 0000 140</t>
  </si>
  <si>
    <t>Штрафы, неустойки, пени, уплаченные в случае просрочки исполнения поставщиком (подрядчиком, исполнителем) обязательств, предусмотренных муниципальным контрактом, заключенным муниципальным органом, казенным учреждением сельского поселения</t>
  </si>
  <si>
    <t>1 16 07030 10 0000 140</t>
  </si>
  <si>
    <t>Штрафы, неустойки, пени, уплаченные в соответствии с договором аренды лесного участка или договором купли-продажи лесных насаждений в случае неисполнения или ненадлежащего исполнения обязательств перед муниципальным органом (муниципальным казенным учреждением) сельского поселения</t>
  </si>
  <si>
    <t xml:space="preserve">1 16 07040 10 0000 140
</t>
  </si>
  <si>
    <t>Штрафы, неустойки, пени, уплаченные в соответствии с договором водопользования в случае неисполнения или ненадлежащего исполнения обязательств перед муниципальным органом (муниципальным казенным учреждением) сельского поселенияъ</t>
  </si>
  <si>
    <t xml:space="preserve">1 16 10061 10 0000 140
</t>
  </si>
  <si>
    <t xml:space="preserve">Платежи в целях возмещения убытков, причиненных уклонением от заключения с муниципальным органом сельского поселения (муниципальным казенным учреждением) муниципального контракта, а также иные денежные средства, подлежащие зачислению в бюджет сельского поселения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(за исключением муниципального контракта, финансируемого за счет средств муниципального дорожного фонда)
</t>
  </si>
  <si>
    <t>1 16 10062 10 0000 140</t>
  </si>
  <si>
    <t>Платежи в целях возмещения убытков, причиненных уклонением от заключения с муниципальным органом сельского поселения (муниципальным казенным учреждением) муниципального контракта, финансируемого за счет средств муниципального дорожного фонда, а также иные денежные средства, подлежащие зачислению в бюджет сельского поселения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t>
  </si>
  <si>
    <t>1 16 10081 10 0000 140</t>
  </si>
  <si>
    <t>Платежи в целях возмещения ущерба при расторжении муниципального контракта, заключенного с муниципальным органом сельского поселения (муниципальным казенным учреждением), в связи с односторонним отказом исполнителя (подрядчика) от его исполнения (за исключением муниципального контракта, финансируемого за счет средств муниципального дорожного фонда)</t>
  </si>
  <si>
    <t>1 16 10082 10 0000 140</t>
  </si>
  <si>
    <t>Платежи в целях возмещения ущерба при расторжении муниципального контракта, финансируемого за счет средств муниципального дорожного фонда сельского поселения, в связи с односторонним отказом исполнителя (подрядчика) от его исполнения</t>
  </si>
  <si>
    <t xml:space="preserve">       &lt;1&gt; В части доходов, зачисляемых в бюджет сельского поселения Баженовский сельсовет муниципального района Белебеевский район Республики Башкортостан в пределах компетенции главных администраторов доходов бюджета сельского поселения Баженовский сельсовет  муниципального района Белебеевский район Республики Башкортостан.
       &lt;2&gt; Администраторами доходов бюджета сельского поселения Баженовский сельсовет  муниципального района Белебеевский район Республики Башкортостан по подстатьям,  статьям, подгруппам группы доходов «2 00 00000 00 – безвозмездные поступления» в части доходов от возврата остатков субсидий, субвенций и иных межбюджетных трансфертов, имеющих целевое назначение, прошлых лет (в части доходов, зачисляемых в бюджет сельского поселения Баженовский сельсовет  муниципального района Белебеевский район Республики Башкортостан) являются уполномоченные органы местного самоуправления поселения, а также созданные ими казенные учреждения, предоставившие соответствующие межбюджетные трансферты.
       Администраторами доходов бюджета сельского поселения Баженовский сельсовет  муниципального района Белебеевский район Республики Башкортостан по подстатьям, статьям, подгруппам группы доходов «2 00 00000 00 – безвозмездные поступления» являются уполномоченные органы местного самоуправления поселения, а также созданные ими казенные учреждения, являющиеся получателями указанных средств.
</t>
  </si>
  <si>
    <t>Код классификации источников финансирования бюджета</t>
  </si>
  <si>
    <t>группы, подгруппы, статьи и вида</t>
  </si>
  <si>
    <t xml:space="preserve">Перечень
главных администраторов источников финансирования дефицита
бюджета сельского поселения Баженовский сельсовет муниципального  района Белебеевский район  Республики Башкортостан </t>
  </si>
  <si>
    <t>вид, подвида</t>
  </si>
  <si>
    <t>Прочие поступления от использования имущества, находящегося в собственности сельских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</si>
  <si>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1 05 03000 01 0000 110</t>
  </si>
  <si>
    <t>Налог на имущество физических лиц, взимаемый по ставкам, применяемым к объектам налогообложения, расположенным в границах сельских поселений</t>
  </si>
  <si>
    <t>ДОХОДЫ ОТ ОКАЗАНИЯ ПЛАТНЫХ УСЛУГ И КОМПЕНСАЦИИ ЗАТРАТ ГОСУДАРСТВА</t>
  </si>
  <si>
    <t>2 02 00000 00 0000 000</t>
  </si>
  <si>
    <t>2 02 35118 10 0000 150</t>
  </si>
  <si>
    <t>2 02 40014 10 0000 150</t>
  </si>
  <si>
    <t>Доходы, поступающие в порядке возмещения расходов, понесенных в связи с эксплуатацией имущества сельских поселений</t>
  </si>
  <si>
    <t>2 02 16001 10 0000 150</t>
  </si>
  <si>
    <t>Дотации бюджетам сельских поселений на выравнивание бюджетной обеспеченности из бюджетов муниципальных районов</t>
  </si>
  <si>
    <t>1 16 09040 10 0000 140</t>
  </si>
  <si>
    <t xml:space="preserve">1 16 01074 01 0000 140 </t>
  </si>
  <si>
    <t xml:space="preserve">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выявленные должностными лицами органов муниципального контроля </t>
  </si>
  <si>
    <t xml:space="preserve">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проиродопользования, выявленные должностными лицами органов муниципального контроля </t>
  </si>
  <si>
    <t xml:space="preserve">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выявленные должностными лицами органов муниципального контроля </t>
  </si>
  <si>
    <t>1 16 10123 01 0001 140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</si>
  <si>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действующим до 1 января 2020 года</t>
  </si>
  <si>
    <t>1 16 01084 01 0000 140</t>
  </si>
  <si>
    <t>1 16 01194 01 0000 140</t>
  </si>
  <si>
    <t>Денежные средства, изымаемые в собственность сельского поселения в соответствии с решениями судов (за исключением обвинительных приговоров судов)</t>
  </si>
  <si>
    <t>от ____ декабря 2020 года №_____</t>
  </si>
  <si>
    <t>на 2021 год и плановый период 2022 и 2023 годов»</t>
  </si>
  <si>
    <t xml:space="preserve">Земельный налог с физических лиц, обладающих земельным участком, расположенным в границах сельских поселений
</t>
  </si>
  <si>
    <t xml:space="preserve">Земельный налог с организаций, обладающих земельным участком, расположенным в границах сельских поселений
</t>
  </si>
  <si>
    <t>2 02 49999 10 0000 150</t>
  </si>
  <si>
    <t>разбить на \791\ и \863\ если есть концессия</t>
  </si>
  <si>
    <t>1 17 00000 00 0000 000</t>
  </si>
  <si>
    <t>ПРОЧИЕ НЕНАЛОГОВЫЕ ДОХОДЫ</t>
  </si>
  <si>
    <t xml:space="preserve">Прочие неналоговые доходы бюджетов сельских поселений
</t>
  </si>
  <si>
    <t xml:space="preserve">Поступления доходов в бюджет сельского поселения Баженовский сельсовет муниципального района Белебеевский район Республики Башкортостан на  2021 год
</t>
  </si>
  <si>
    <t>2023 год</t>
  </si>
  <si>
    <t xml:space="preserve">Поступления доходов в бюджет  сельского поселения Баженовский  сельсовет муниципального района Белебеевский район Республики Башкортостан на плановый  2022 и 2023 годов  </t>
  </si>
  <si>
    <t>Распределение бюджетных ассигнований сельского поселения Баженовский сельсовет муниципального района Белебеевский район Республики Башкортостан по разделам, подразделам, целевым статьям (муниципальным программам поселения и непрограммным направлениям деятельности), группам видов расходов классификации расходов бюджета на 2021 год</t>
  </si>
  <si>
    <t>Муниципальная программа "Совершенствование деятельности Администрации сельского поселения Баженовский сельсовет муниципального района Белебеевский район Республики Башкортостан"</t>
  </si>
  <si>
    <t>Другие общегосударственные вопросы</t>
  </si>
  <si>
    <t>НАЦИОНАЛЬНАЯ БЕЗОПАСНОСТЬ И ПРАВООХРАНИТЕЛЬНАЯ ДЕЯТЕЛЬНОСТЬ</t>
  </si>
  <si>
    <t>Дорожное хозяйство (дорожные фонды)</t>
  </si>
  <si>
    <t>0600</t>
  </si>
  <si>
    <t>ОХРАНА ОКРУЖАЮЩЕЙ СРЕДЫ</t>
  </si>
  <si>
    <t>0605</t>
  </si>
  <si>
    <t>Другие вопросы в области охраны окружающей среды</t>
  </si>
  <si>
    <t>Закупка товаров, работ и услуг для обеспечения государственных (муниципальных) нужд</t>
  </si>
  <si>
    <t>0400007500</t>
  </si>
  <si>
    <t>Прочие выплаты</t>
  </si>
  <si>
    <t>Муниципальная программа "Управление имуществом, находящимся в собственности сельского поселения Баженовский сельсовет муниципального района Белебеевский район Республики Башкортостан"</t>
  </si>
  <si>
    <t>Субвенции на осуществление первичного воинского учета на территориях, где отсутствуют военные комиссариаты</t>
  </si>
  <si>
    <t>Муниципальная программа "Пожарная безопасность сельского поселения Баженовский сельсовет  муниципального района Белебеевский район Республики Башкортостан"</t>
  </si>
  <si>
    <t>Муниципальная программа "Модернизация и реформирование жилищно-коммунального хозяйства в сельском поселении Баженовский сельсовет муниципального района Белебеевский район Республики Башкортостан"</t>
  </si>
  <si>
    <t>Уплата взносов на капитальный ремонт в отношении помещений, находящихся в государственной или муниципальной собственности</t>
  </si>
  <si>
    <t>Организация и содержание мест захоронения</t>
  </si>
  <si>
    <t>Иные межбюджетные трансферты на финансирование мероприятий по благоустройству территорий населенных пунктов, коммунальному хозяйству, обеспечению мер пожарной безопасности, осуществлению дорожной деятельности и охране окружающей среды в границах сельских поселений</t>
  </si>
  <si>
    <t>Мероприятия в области экологии и природопользования</t>
  </si>
  <si>
    <t>0200074000</t>
  </si>
  <si>
    <t>500</t>
  </si>
  <si>
    <t>Муниципальная программа "Развитие  муниципальной службы в сельском поселении Баженовский сельсовет муниципального района Белебеевский район Республики Башкортостан"</t>
  </si>
  <si>
    <t>Иные безвозмездные и безвозвратные перечисления</t>
  </si>
  <si>
    <t>Межбюджетные трансферты</t>
  </si>
  <si>
    <t xml:space="preserve">Распределение бюджетных ассигнований сельского поселения Баженовский сельсовет  муниципального района Белебеевский район Республики Башкортостан по разделам, подразделам, целевым статьям (муниципальным программам поселения и непрограммным направлениям деятельности), группам видов расходов классификации расходов бюджета на плановый период  2022 и 2023 годов  </t>
  </si>
  <si>
    <t>9999</t>
  </si>
  <si>
    <t>Распределение бюджетных ассигнований сельского поселения Баженовский сельсовет  муниципального района Белебеевский район Республики Башкортостан по целевым статьям (муниципальным программам  городского поселения город Белебей и непрограммным направлениям деятельности), группам видов расходов классификации расходов бюджетов  на 2021 год</t>
  </si>
  <si>
    <t xml:space="preserve">Распределение бюджетных ассигнований сельского поселения Баженовский сельсовет муниципального района Белебеевский район Республики Башкортостан по целевым статьям (муниципальным программам  городского поселения город Белебей и непрограммным направлениям деятельности), группам видов расходов классификации расходов бюджетов на плановый период  2022 и 2023 годов  </t>
  </si>
  <si>
    <t>Ведомственная структура расходов бюджета сельского поселения Баженовский сельсовет  муниципального района Белебеевский район Республики Башкортостан  на  2021 год</t>
  </si>
  <si>
    <t xml:space="preserve">Ведомственная структура расходов бюджета сельского поселения Баженовский сельсовет муниципального района Белебеевский район Республики Башкортостан на плановый период 2022 и 2023 годов  </t>
  </si>
  <si>
    <t>сумма (тыс.рублей)</t>
  </si>
  <si>
    <t>Размеры межбюджетных трансфертов, передаваемых бюджетом сельского поселения Баженовский сельсовет  в бюджет муниципального района Белебеевский район Республики Башкортостан в соответствии с  заключенными  соглашениями на  2021 год</t>
  </si>
  <si>
    <t>Размеры межбюджетных трансфертов, передаваемых бюджетом сельского поселения Баженовский сельсовет  в бюджет муниципального района Белебеевский район Республики Башкортостан в соответствии с  заключенными  соглашениями, на 2022 и 2023 годы</t>
  </si>
</sst>
</file>

<file path=xl/styles.xml><?xml version="1.0" encoding="utf-8"?>
<styleSheet xmlns="http://schemas.openxmlformats.org/spreadsheetml/2006/main">
  <numFmts count="2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0"/>
    <numFmt numFmtId="173" formatCode="0.0"/>
    <numFmt numFmtId="174" formatCode="&quot;Да&quot;;&quot;Да&quot;;&quot;Нет&quot;"/>
    <numFmt numFmtId="175" formatCode="&quot;Истина&quot;;&quot;Истина&quot;;&quot;Ложь&quot;"/>
    <numFmt numFmtId="176" formatCode="&quot;Вкл&quot;;&quot;Вкл&quot;;&quot;Выкл&quot;"/>
    <numFmt numFmtId="177" formatCode="[$€-2]\ ###,000_);[Red]\([$€-2]\ ###,000\)"/>
  </numFmts>
  <fonts count="57">
    <font>
      <sz val="11"/>
      <color theme="1"/>
      <name val="Calibri"/>
      <family val="2"/>
    </font>
    <font>
      <sz val="11"/>
      <color indexed="8"/>
      <name val="Calibri"/>
      <family val="2"/>
    </font>
    <font>
      <sz val="14"/>
      <name val="Times New Roman"/>
      <family val="1"/>
    </font>
    <font>
      <sz val="10"/>
      <name val="Arial"/>
      <family val="2"/>
    </font>
    <font>
      <b/>
      <sz val="14"/>
      <name val="Times New Roman"/>
      <family val="1"/>
    </font>
    <font>
      <sz val="14"/>
      <name val="Calibri"/>
      <family val="2"/>
    </font>
    <font>
      <b/>
      <sz val="14"/>
      <name val="Calibri"/>
      <family val="2"/>
    </font>
    <font>
      <sz val="11"/>
      <name val="Calibri"/>
      <family val="2"/>
    </font>
    <font>
      <i/>
      <sz val="14"/>
      <name val="Times New Roman"/>
      <family val="1"/>
    </font>
    <font>
      <b/>
      <i/>
      <sz val="14"/>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7.7"/>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4"/>
      <color indexed="12"/>
      <name val="Times New Roman"/>
      <family val="1"/>
    </font>
    <font>
      <sz val="14"/>
      <color indexed="8"/>
      <name val="Calibri"/>
      <family val="2"/>
    </font>
    <font>
      <sz val="14"/>
      <color indexed="17"/>
      <name val="Times New Roman"/>
      <family val="1"/>
    </font>
    <font>
      <b/>
      <sz val="14"/>
      <color indexed="10"/>
      <name val="Times New Roman"/>
      <family val="1"/>
    </font>
    <font>
      <b/>
      <sz val="11"/>
      <color indexed="10"/>
      <name val="Calibri"/>
      <family val="2"/>
    </font>
    <font>
      <b/>
      <sz val="14"/>
      <color indexed="12"/>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7.7"/>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4"/>
      <color rgb="FF0000FF"/>
      <name val="Times New Roman"/>
      <family val="1"/>
    </font>
    <font>
      <sz val="14"/>
      <color theme="1"/>
      <name val="Calibri"/>
      <family val="2"/>
    </font>
    <font>
      <sz val="14"/>
      <color rgb="FF00B050"/>
      <name val="Times New Roman"/>
      <family val="1"/>
    </font>
    <font>
      <sz val="11"/>
      <color rgb="FF00B050"/>
      <name val="Calibri"/>
      <family val="2"/>
    </font>
    <font>
      <b/>
      <sz val="14"/>
      <color rgb="FFFF0000"/>
      <name val="Times New Roman"/>
      <family val="1"/>
    </font>
    <font>
      <b/>
      <sz val="11"/>
      <color rgb="FFFF0000"/>
      <name val="Calibri"/>
      <family val="2"/>
    </font>
    <font>
      <b/>
      <sz val="14"/>
      <color rgb="FF0000FF"/>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bottom style="thin"/>
    </border>
    <border>
      <left style="thin"/>
      <right style="thin"/>
      <top style="thin"/>
      <bottom/>
    </border>
    <border>
      <left style="thin"/>
      <right/>
      <top style="thin"/>
      <bottom style="thin"/>
    </border>
    <border>
      <left/>
      <right style="thin"/>
      <top style="thin"/>
      <bottom style="thin"/>
    </border>
    <border>
      <left/>
      <right/>
      <top/>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1" applyNumberFormat="0" applyAlignment="0" applyProtection="0"/>
    <xf numFmtId="0" fontId="35" fillId="27" borderId="2" applyNumberFormat="0" applyAlignment="0" applyProtection="0"/>
    <xf numFmtId="0" fontId="36" fillId="27" borderId="1" applyNumberFormat="0" applyAlignment="0" applyProtection="0"/>
    <xf numFmtId="0" fontId="37"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28" borderId="7" applyNumberFormat="0" applyAlignment="0" applyProtection="0"/>
    <xf numFmtId="0" fontId="43" fillId="0" borderId="0" applyNumberFormat="0" applyFill="0" applyBorder="0" applyAlignment="0" applyProtection="0"/>
    <xf numFmtId="0" fontId="44" fillId="29" borderId="0" applyNumberFormat="0" applyBorder="0" applyAlignment="0" applyProtection="0"/>
    <xf numFmtId="0" fontId="3" fillId="0" borderId="0">
      <alignment/>
      <protection/>
    </xf>
    <xf numFmtId="0" fontId="3" fillId="0" borderId="0">
      <alignment/>
      <protection/>
    </xf>
    <xf numFmtId="0" fontId="45" fillId="30" borderId="0" applyNumberFormat="0" applyBorder="0" applyAlignment="0" applyProtection="0"/>
    <xf numFmtId="0" fontId="46"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9" fillId="32" borderId="0" applyNumberFormat="0" applyBorder="0" applyAlignment="0" applyProtection="0"/>
  </cellStyleXfs>
  <cellXfs count="151">
    <xf numFmtId="0" fontId="0" fillId="0" borderId="0" xfId="0" applyFont="1" applyAlignment="1">
      <alignment/>
    </xf>
    <xf numFmtId="0" fontId="5" fillId="0" borderId="0" xfId="0" applyFont="1" applyAlignment="1">
      <alignment/>
    </xf>
    <xf numFmtId="0" fontId="4" fillId="0" borderId="0" xfId="53" applyFont="1" applyFill="1" applyBorder="1" applyAlignment="1">
      <alignment wrapText="1"/>
      <protection/>
    </xf>
    <xf numFmtId="0" fontId="2" fillId="0" borderId="0" xfId="53" applyFont="1">
      <alignment/>
      <protection/>
    </xf>
    <xf numFmtId="0" fontId="4" fillId="0" borderId="10" xfId="53" applyFont="1" applyFill="1" applyBorder="1" applyAlignment="1">
      <alignment wrapText="1"/>
      <protection/>
    </xf>
    <xf numFmtId="0" fontId="2" fillId="0" borderId="0" xfId="0" applyFont="1" applyAlignment="1">
      <alignment/>
    </xf>
    <xf numFmtId="0" fontId="2" fillId="0" borderId="10" xfId="0" applyFont="1" applyBorder="1" applyAlignment="1">
      <alignment horizontal="justify" vertical="top" wrapText="1"/>
    </xf>
    <xf numFmtId="0" fontId="2" fillId="0" borderId="11" xfId="0" applyFont="1" applyBorder="1" applyAlignment="1">
      <alignment horizontal="center" wrapText="1"/>
    </xf>
    <xf numFmtId="4" fontId="2" fillId="0" borderId="0" xfId="0" applyNumberFormat="1" applyFont="1" applyFill="1" applyAlignment="1">
      <alignment horizontal="right"/>
    </xf>
    <xf numFmtId="0" fontId="6" fillId="0" borderId="0" xfId="0" applyFont="1" applyAlignment="1">
      <alignment/>
    </xf>
    <xf numFmtId="4" fontId="5" fillId="0" borderId="0" xfId="0" applyNumberFormat="1" applyFont="1" applyFill="1" applyAlignment="1">
      <alignment/>
    </xf>
    <xf numFmtId="0" fontId="2" fillId="0" borderId="10" xfId="0" applyFont="1" applyFill="1" applyBorder="1" applyAlignment="1">
      <alignment horizontal="center" vertical="top" wrapText="1"/>
    </xf>
    <xf numFmtId="0" fontId="5" fillId="0" borderId="0" xfId="0" applyFont="1" applyFill="1" applyAlignment="1">
      <alignment/>
    </xf>
    <xf numFmtId="0" fontId="2" fillId="0" borderId="10" xfId="53" applyFont="1" applyFill="1" applyBorder="1" applyAlignment="1">
      <alignment wrapText="1"/>
      <protection/>
    </xf>
    <xf numFmtId="4" fontId="2" fillId="0" borderId="10" xfId="0" applyNumberFormat="1" applyFont="1" applyFill="1" applyBorder="1" applyAlignment="1">
      <alignment horizontal="center" wrapText="1"/>
    </xf>
    <xf numFmtId="3" fontId="4" fillId="0" borderId="10" xfId="0" applyNumberFormat="1" applyFont="1" applyFill="1" applyBorder="1" applyAlignment="1">
      <alignment horizontal="center" wrapText="1"/>
    </xf>
    <xf numFmtId="4" fontId="5" fillId="0" borderId="0" xfId="0" applyNumberFormat="1" applyFont="1" applyFill="1" applyAlignment="1">
      <alignment/>
    </xf>
    <xf numFmtId="49" fontId="4" fillId="0" borderId="10" xfId="0" applyNumberFormat="1" applyFont="1" applyBorder="1" applyAlignment="1">
      <alignment horizontal="center" wrapText="1"/>
    </xf>
    <xf numFmtId="0" fontId="4" fillId="0" borderId="10" xfId="0" applyFont="1" applyBorder="1" applyAlignment="1">
      <alignment horizontal="center" wrapText="1"/>
    </xf>
    <xf numFmtId="49" fontId="2" fillId="0" borderId="10" xfId="0" applyNumberFormat="1" applyFont="1" applyBorder="1" applyAlignment="1">
      <alignment horizontal="center" wrapText="1"/>
    </xf>
    <xf numFmtId="172" fontId="4" fillId="0" borderId="10" xfId="0" applyNumberFormat="1" applyFont="1" applyBorder="1" applyAlignment="1">
      <alignment horizontal="right" wrapText="1"/>
    </xf>
    <xf numFmtId="172" fontId="2" fillId="0" borderId="10" xfId="0" applyNumberFormat="1" applyFont="1" applyFill="1" applyBorder="1" applyAlignment="1">
      <alignment horizontal="right" wrapText="1"/>
    </xf>
    <xf numFmtId="0" fontId="4" fillId="0" borderId="10" xfId="53" applyFont="1" applyFill="1" applyBorder="1" applyAlignment="1">
      <alignment horizontal="center"/>
      <protection/>
    </xf>
    <xf numFmtId="0" fontId="2" fillId="0" borderId="0" xfId="53" applyFont="1" applyFill="1" applyBorder="1">
      <alignment/>
      <protection/>
    </xf>
    <xf numFmtId="0" fontId="2" fillId="0" borderId="10" xfId="53" applyFont="1" applyFill="1" applyBorder="1" applyAlignment="1">
      <alignment horizontal="center"/>
      <protection/>
    </xf>
    <xf numFmtId="0" fontId="4" fillId="0" borderId="0" xfId="53" applyFont="1" applyFill="1" applyBorder="1">
      <alignment/>
      <protection/>
    </xf>
    <xf numFmtId="172" fontId="4" fillId="0" borderId="10" xfId="0" applyNumberFormat="1" applyFont="1" applyFill="1" applyBorder="1" applyAlignment="1">
      <alignment horizontal="right" wrapText="1"/>
    </xf>
    <xf numFmtId="173" fontId="2" fillId="0" borderId="0" xfId="53" applyNumberFormat="1" applyFont="1" applyFill="1" applyBorder="1" applyAlignment="1">
      <alignment wrapText="1"/>
      <protection/>
    </xf>
    <xf numFmtId="0" fontId="2" fillId="0" borderId="0" xfId="53" applyFont="1" applyFill="1" applyBorder="1" applyAlignment="1">
      <alignment wrapText="1"/>
      <protection/>
    </xf>
    <xf numFmtId="0" fontId="2" fillId="0" borderId="10" xfId="53" applyFont="1" applyFill="1" applyBorder="1" applyAlignment="1">
      <alignment horizontal="center" wrapText="1"/>
      <protection/>
    </xf>
    <xf numFmtId="172" fontId="4" fillId="0" borderId="10" xfId="53" applyNumberFormat="1" applyFont="1" applyFill="1" applyBorder="1" applyAlignment="1">
      <alignment horizontal="right"/>
      <protection/>
    </xf>
    <xf numFmtId="172" fontId="2" fillId="0" borderId="10" xfId="53" applyNumberFormat="1" applyFont="1" applyFill="1" applyBorder="1" applyAlignment="1">
      <alignment horizontal="right"/>
      <protection/>
    </xf>
    <xf numFmtId="3" fontId="2" fillId="0" borderId="10" xfId="0" applyNumberFormat="1" applyFont="1" applyFill="1" applyBorder="1" applyAlignment="1">
      <alignment horizontal="center" vertical="top" wrapText="1"/>
    </xf>
    <xf numFmtId="0" fontId="4" fillId="0" borderId="10" xfId="0" applyFont="1" applyFill="1" applyBorder="1" applyAlignment="1">
      <alignment wrapText="1"/>
    </xf>
    <xf numFmtId="172" fontId="4" fillId="33" borderId="10" xfId="0" applyNumberFormat="1" applyFont="1" applyFill="1" applyBorder="1" applyAlignment="1">
      <alignment horizontal="right" wrapText="1"/>
    </xf>
    <xf numFmtId="49" fontId="2" fillId="0" borderId="10" xfId="0" applyNumberFormat="1" applyFont="1" applyFill="1" applyBorder="1" applyAlignment="1">
      <alignment horizontal="center"/>
    </xf>
    <xf numFmtId="49" fontId="4" fillId="0" borderId="10" xfId="0" applyNumberFormat="1" applyFont="1" applyFill="1" applyBorder="1" applyAlignment="1">
      <alignment horizontal="center"/>
    </xf>
    <xf numFmtId="0" fontId="2" fillId="0" borderId="0" xfId="0" applyFont="1" applyFill="1" applyBorder="1" applyAlignment="1">
      <alignment/>
    </xf>
    <xf numFmtId="0" fontId="2" fillId="0" borderId="10" xfId="0" applyFont="1" applyFill="1" applyBorder="1" applyAlignment="1">
      <alignment wrapText="1"/>
    </xf>
    <xf numFmtId="0" fontId="4" fillId="0" borderId="0" xfId="53" applyFont="1" applyBorder="1" applyAlignment="1">
      <alignment horizontal="center"/>
      <protection/>
    </xf>
    <xf numFmtId="0" fontId="2" fillId="0" borderId="0" xfId="53" applyFont="1" applyBorder="1" applyAlignment="1">
      <alignment horizontal="right"/>
      <protection/>
    </xf>
    <xf numFmtId="0" fontId="2" fillId="0" borderId="10" xfId="0" applyFont="1" applyBorder="1" applyAlignment="1">
      <alignment vertical="top" wrapText="1"/>
    </xf>
    <xf numFmtId="0" fontId="2" fillId="0" borderId="10" xfId="0" applyFont="1" applyBorder="1" applyAlignment="1">
      <alignment horizontal="center" wrapText="1"/>
    </xf>
    <xf numFmtId="0" fontId="4" fillId="0" borderId="10" xfId="0" applyFont="1" applyBorder="1" applyAlignment="1">
      <alignment vertical="top" wrapText="1"/>
    </xf>
    <xf numFmtId="0" fontId="2" fillId="0" borderId="0" xfId="53" applyFont="1" applyAlignment="1">
      <alignment horizontal="right"/>
      <protection/>
    </xf>
    <xf numFmtId="4" fontId="4" fillId="0" borderId="10" xfId="0" applyNumberFormat="1" applyFont="1" applyBorder="1" applyAlignment="1">
      <alignment horizontal="center" wrapText="1"/>
    </xf>
    <xf numFmtId="4" fontId="4" fillId="0" borderId="10" xfId="0" applyNumberFormat="1" applyFont="1" applyBorder="1" applyAlignment="1">
      <alignment horizontal="right" wrapText="1"/>
    </xf>
    <xf numFmtId="0" fontId="50" fillId="0" borderId="0" xfId="53" applyFont="1" applyFill="1" applyBorder="1">
      <alignment/>
      <protection/>
    </xf>
    <xf numFmtId="49" fontId="2" fillId="0" borderId="0" xfId="53" applyNumberFormat="1" applyFont="1" applyFill="1" applyBorder="1" applyAlignment="1">
      <alignment/>
      <protection/>
    </xf>
    <xf numFmtId="0" fontId="2" fillId="0" borderId="0" xfId="53" applyFont="1" applyFill="1" applyBorder="1" applyAlignment="1">
      <alignment/>
      <protection/>
    </xf>
    <xf numFmtId="4" fontId="2" fillId="0" borderId="0" xfId="53" applyNumberFormat="1" applyFont="1" applyFill="1" applyBorder="1" applyAlignment="1">
      <alignment horizontal="right"/>
      <protection/>
    </xf>
    <xf numFmtId="172" fontId="4" fillId="0" borderId="10" xfId="0" applyNumberFormat="1" applyFont="1" applyFill="1" applyBorder="1" applyAlignment="1">
      <alignment horizontal="right"/>
    </xf>
    <xf numFmtId="172" fontId="2" fillId="0" borderId="10" xfId="0" applyNumberFormat="1" applyFont="1" applyFill="1" applyBorder="1" applyAlignment="1">
      <alignment horizontal="right"/>
    </xf>
    <xf numFmtId="4" fontId="2" fillId="0" borderId="0" xfId="53" applyNumberFormat="1" applyFont="1" applyFill="1" applyBorder="1">
      <alignment/>
      <protection/>
    </xf>
    <xf numFmtId="49" fontId="2" fillId="0" borderId="0" xfId="53" applyNumberFormat="1" applyFont="1" applyFill="1" applyBorder="1" applyAlignment="1">
      <alignment wrapText="1"/>
      <protection/>
    </xf>
    <xf numFmtId="49" fontId="2" fillId="0" borderId="10" xfId="53" applyNumberFormat="1" applyFont="1" applyFill="1" applyBorder="1" applyAlignment="1">
      <alignment horizontal="center" wrapText="1"/>
      <protection/>
    </xf>
    <xf numFmtId="0" fontId="2" fillId="0" borderId="10" xfId="0" applyFont="1" applyBorder="1" applyAlignment="1">
      <alignment horizontal="center" vertical="top" wrapText="1"/>
    </xf>
    <xf numFmtId="0" fontId="4" fillId="0" borderId="10" xfId="0" applyFont="1" applyBorder="1" applyAlignment="1">
      <alignment horizontal="justify" vertical="top" wrapText="1"/>
    </xf>
    <xf numFmtId="0" fontId="4" fillId="0" borderId="10" xfId="0" applyFont="1" applyBorder="1" applyAlignment="1">
      <alignment horizontal="center" vertical="top" wrapText="1"/>
    </xf>
    <xf numFmtId="0" fontId="5" fillId="0" borderId="0" xfId="0" applyFont="1" applyAlignment="1">
      <alignment horizontal="center"/>
    </xf>
    <xf numFmtId="0" fontId="4" fillId="0" borderId="0" xfId="0" applyFont="1" applyFill="1" applyAlignment="1">
      <alignment horizontal="center" wrapText="1"/>
    </xf>
    <xf numFmtId="0" fontId="2" fillId="0" borderId="0" xfId="53" applyFont="1" applyFill="1" applyBorder="1" applyAlignment="1">
      <alignment horizontal="right"/>
      <protection/>
    </xf>
    <xf numFmtId="0" fontId="7" fillId="0" borderId="0" xfId="0" applyFont="1" applyAlignment="1">
      <alignment/>
    </xf>
    <xf numFmtId="0" fontId="7" fillId="0" borderId="0" xfId="0" applyFont="1" applyAlignment="1">
      <alignment horizontal="center"/>
    </xf>
    <xf numFmtId="0" fontId="5" fillId="0" borderId="0" xfId="0" applyFont="1" applyFill="1" applyAlignment="1">
      <alignment horizontal="center"/>
    </xf>
    <xf numFmtId="0" fontId="2" fillId="0" borderId="0" xfId="53" applyFont="1" applyFill="1" applyBorder="1" applyAlignment="1">
      <alignment horizontal="center"/>
      <protection/>
    </xf>
    <xf numFmtId="0" fontId="4" fillId="0" borderId="10" xfId="53" applyFont="1" applyFill="1" applyBorder="1" applyAlignment="1">
      <alignment horizontal="center" wrapText="1"/>
      <protection/>
    </xf>
    <xf numFmtId="0" fontId="2" fillId="0" borderId="0" xfId="53" applyFont="1" applyFill="1" applyBorder="1" applyAlignment="1">
      <alignment horizontal="center" wrapText="1"/>
      <protection/>
    </xf>
    <xf numFmtId="0" fontId="5" fillId="0" borderId="0" xfId="0" applyFont="1" applyAlignment="1">
      <alignment/>
    </xf>
    <xf numFmtId="0" fontId="51" fillId="0" borderId="0" xfId="0" applyFont="1" applyAlignment="1">
      <alignment/>
    </xf>
    <xf numFmtId="0" fontId="4" fillId="0" borderId="10" xfId="53" applyFont="1" applyFill="1" applyBorder="1" applyAlignment="1">
      <alignment horizontal="center" vertical="center"/>
      <protection/>
    </xf>
    <xf numFmtId="2" fontId="4" fillId="0" borderId="10" xfId="53" applyNumberFormat="1" applyFont="1" applyFill="1" applyBorder="1" applyAlignment="1">
      <alignment horizontal="center" wrapText="1"/>
      <protection/>
    </xf>
    <xf numFmtId="0" fontId="2" fillId="0" borderId="10" xfId="53" applyFont="1" applyBorder="1" applyAlignment="1">
      <alignment wrapText="1"/>
      <protection/>
    </xf>
    <xf numFmtId="172" fontId="2" fillId="0" borderId="10" xfId="53" applyNumberFormat="1" applyFont="1" applyFill="1" applyBorder="1" applyAlignment="1">
      <alignment/>
      <protection/>
    </xf>
    <xf numFmtId="0" fontId="4" fillId="0" borderId="10" xfId="53" applyFont="1" applyFill="1" applyBorder="1" applyAlignment="1">
      <alignment horizontal="left"/>
      <protection/>
    </xf>
    <xf numFmtId="172" fontId="4" fillId="0" borderId="10" xfId="53" applyNumberFormat="1" applyFont="1" applyFill="1" applyBorder="1" applyAlignment="1">
      <alignment/>
      <protection/>
    </xf>
    <xf numFmtId="172" fontId="2" fillId="33" borderId="10" xfId="0" applyNumberFormat="1" applyFont="1" applyFill="1" applyBorder="1" applyAlignment="1">
      <alignment horizontal="right" wrapText="1"/>
    </xf>
    <xf numFmtId="172" fontId="2" fillId="33" borderId="10" xfId="0" applyNumberFormat="1" applyFont="1" applyFill="1" applyBorder="1" applyAlignment="1">
      <alignment horizontal="right" vertical="center" wrapText="1"/>
    </xf>
    <xf numFmtId="172" fontId="4" fillId="33" borderId="10" xfId="0" applyNumberFormat="1" applyFont="1" applyFill="1" applyBorder="1" applyAlignment="1">
      <alignment wrapText="1"/>
    </xf>
    <xf numFmtId="172" fontId="2" fillId="33" borderId="10" xfId="0" applyNumberFormat="1" applyFont="1" applyFill="1" applyBorder="1" applyAlignment="1">
      <alignment wrapText="1"/>
    </xf>
    <xf numFmtId="3" fontId="4" fillId="0" borderId="10" xfId="0" applyNumberFormat="1" applyFont="1" applyBorder="1" applyAlignment="1">
      <alignment vertical="top" wrapText="1"/>
    </xf>
    <xf numFmtId="3" fontId="2" fillId="0" borderId="10" xfId="0" applyNumberFormat="1" applyFont="1" applyBorder="1" applyAlignment="1">
      <alignment vertical="top" wrapText="1"/>
    </xf>
    <xf numFmtId="0" fontId="48" fillId="0" borderId="0" xfId="0" applyFont="1" applyAlignment="1">
      <alignment/>
    </xf>
    <xf numFmtId="0" fontId="50" fillId="0" borderId="10" xfId="0" applyFont="1" applyBorder="1" applyAlignment="1">
      <alignment vertical="top" wrapText="1"/>
    </xf>
    <xf numFmtId="0" fontId="52" fillId="0" borderId="10" xfId="0" applyFont="1" applyBorder="1" applyAlignment="1">
      <alignment horizontal="center" vertical="top" wrapText="1"/>
    </xf>
    <xf numFmtId="0" fontId="52" fillId="0" borderId="10" xfId="0" applyFont="1" applyBorder="1" applyAlignment="1">
      <alignment vertical="top" wrapText="1"/>
    </xf>
    <xf numFmtId="0" fontId="52" fillId="0" borderId="10" xfId="0" applyFont="1" applyBorder="1" applyAlignment="1">
      <alignment horizontal="justify" vertical="top" wrapText="1"/>
    </xf>
    <xf numFmtId="0" fontId="53" fillId="0" borderId="0" xfId="0" applyFont="1" applyAlignment="1">
      <alignment/>
    </xf>
    <xf numFmtId="0" fontId="54" fillId="0" borderId="0" xfId="0" applyFont="1" applyAlignment="1">
      <alignment horizontal="center" vertical="center"/>
    </xf>
    <xf numFmtId="0" fontId="55" fillId="0" borderId="0" xfId="0" applyFont="1" applyAlignment="1">
      <alignment horizontal="center" vertical="center"/>
    </xf>
    <xf numFmtId="0" fontId="56" fillId="0" borderId="0" xfId="53" applyFont="1" applyFill="1" applyBorder="1">
      <alignment/>
      <protection/>
    </xf>
    <xf numFmtId="172" fontId="50" fillId="0" borderId="10" xfId="0" applyNumberFormat="1" applyFont="1" applyFill="1" applyBorder="1" applyAlignment="1">
      <alignment horizontal="right" wrapText="1"/>
    </xf>
    <xf numFmtId="0" fontId="8" fillId="0" borderId="10" xfId="0" applyFont="1" applyBorder="1" applyAlignment="1">
      <alignment vertical="top" wrapText="1"/>
    </xf>
    <xf numFmtId="0" fontId="8" fillId="0" borderId="10" xfId="0" applyFont="1" applyFill="1" applyBorder="1" applyAlignment="1">
      <alignment wrapText="1"/>
    </xf>
    <xf numFmtId="172" fontId="50" fillId="0" borderId="10" xfId="0" applyNumberFormat="1" applyFont="1" applyFill="1" applyBorder="1" applyAlignment="1">
      <alignment horizontal="right"/>
    </xf>
    <xf numFmtId="0" fontId="4" fillId="0" borderId="10" xfId="0" applyFont="1" applyBorder="1" applyAlignment="1">
      <alignment horizontal="left" vertical="top" wrapText="1"/>
    </xf>
    <xf numFmtId="49" fontId="2" fillId="0" borderId="10" xfId="53" applyNumberFormat="1" applyFont="1" applyFill="1" applyBorder="1" applyAlignment="1">
      <alignment horizontal="center"/>
      <protection/>
    </xf>
    <xf numFmtId="49" fontId="4" fillId="0" borderId="10" xfId="53" applyNumberFormat="1" applyFont="1" applyFill="1" applyBorder="1" applyAlignment="1">
      <alignment horizontal="center"/>
      <protection/>
    </xf>
    <xf numFmtId="0" fontId="4" fillId="0" borderId="10" xfId="53" applyFont="1" applyFill="1" applyBorder="1" applyAlignment="1">
      <alignment/>
      <protection/>
    </xf>
    <xf numFmtId="172" fontId="50" fillId="0" borderId="10" xfId="53" applyNumberFormat="1" applyFont="1" applyFill="1" applyBorder="1" applyAlignment="1">
      <alignment horizontal="right"/>
      <protection/>
    </xf>
    <xf numFmtId="172" fontId="50" fillId="0" borderId="10" xfId="53" applyNumberFormat="1" applyFont="1" applyFill="1" applyBorder="1">
      <alignment/>
      <protection/>
    </xf>
    <xf numFmtId="0" fontId="9" fillId="0" borderId="10" xfId="0" applyFont="1" applyBorder="1" applyAlignment="1">
      <alignment vertical="top" wrapText="1"/>
    </xf>
    <xf numFmtId="0" fontId="4" fillId="0" borderId="0" xfId="0" applyFont="1" applyFill="1" applyBorder="1" applyAlignment="1">
      <alignment/>
    </xf>
    <xf numFmtId="0" fontId="9" fillId="0" borderId="10" xfId="0" applyFont="1" applyFill="1" applyBorder="1" applyAlignment="1">
      <alignment wrapText="1"/>
    </xf>
    <xf numFmtId="49" fontId="2" fillId="0" borderId="10" xfId="0" applyNumberFormat="1" applyFont="1" applyBorder="1" applyAlignment="1">
      <alignment horizontal="right" wrapText="1"/>
    </xf>
    <xf numFmtId="3" fontId="2" fillId="0" borderId="10" xfId="0" applyNumberFormat="1" applyFont="1" applyFill="1" applyBorder="1" applyAlignment="1">
      <alignment horizontal="left" vertical="top" wrapText="1"/>
    </xf>
    <xf numFmtId="0" fontId="2" fillId="0" borderId="10" xfId="0" applyFont="1" applyFill="1" applyBorder="1" applyAlignment="1">
      <alignment horizontal="justify" vertical="top" wrapText="1"/>
    </xf>
    <xf numFmtId="0" fontId="2" fillId="0" borderId="0" xfId="0" applyFont="1" applyAlignment="1">
      <alignment wrapText="1"/>
    </xf>
    <xf numFmtId="0" fontId="2" fillId="0" borderId="10" xfId="0" applyFont="1" applyBorder="1" applyAlignment="1">
      <alignment horizontal="left" vertical="top" wrapText="1"/>
    </xf>
    <xf numFmtId="3" fontId="2" fillId="0" borderId="10" xfId="0" applyNumberFormat="1" applyFont="1" applyBorder="1" applyAlignment="1">
      <alignment horizontal="left" vertical="top" wrapText="1"/>
    </xf>
    <xf numFmtId="0" fontId="2" fillId="0" borderId="10" xfId="0" applyFont="1" applyBorder="1" applyAlignment="1">
      <alignment horizontal="justify" vertical="top"/>
    </xf>
    <xf numFmtId="0" fontId="2" fillId="0" borderId="10" xfId="0" applyFont="1" applyBorder="1" applyAlignment="1">
      <alignment horizontal="left" vertical="top"/>
    </xf>
    <xf numFmtId="0" fontId="2" fillId="0" borderId="10" xfId="0" applyFont="1" applyBorder="1" applyAlignment="1">
      <alignment horizontal="center" wrapText="1"/>
    </xf>
    <xf numFmtId="0" fontId="2" fillId="0" borderId="0" xfId="0" applyFont="1" applyAlignment="1">
      <alignment horizontal="right" wrapText="1"/>
    </xf>
    <xf numFmtId="0" fontId="2" fillId="0" borderId="0" xfId="0" applyFont="1" applyAlignment="1">
      <alignment horizontal="justify" wrapText="1"/>
    </xf>
    <xf numFmtId="0" fontId="2" fillId="0" borderId="0" xfId="0" applyFont="1" applyAlignment="1">
      <alignment horizontal="justify"/>
    </xf>
    <xf numFmtId="0" fontId="4" fillId="0" borderId="0" xfId="0" applyFont="1" applyAlignment="1">
      <alignment horizontal="center" vertical="center" wrapText="1"/>
    </xf>
    <xf numFmtId="0" fontId="4" fillId="0" borderId="0" xfId="0" applyFont="1" applyAlignment="1">
      <alignment horizontal="center" vertical="center"/>
    </xf>
    <xf numFmtId="0" fontId="50" fillId="0" borderId="0" xfId="0" applyFont="1" applyAlignment="1">
      <alignment horizontal="right" wrapText="1"/>
    </xf>
    <xf numFmtId="0" fontId="4" fillId="0" borderId="10" xfId="0" applyFont="1" applyBorder="1" applyAlignment="1">
      <alignment vertical="top" wrapText="1"/>
    </xf>
    <xf numFmtId="0" fontId="4" fillId="0" borderId="10" xfId="0" applyFont="1" applyBorder="1" applyAlignment="1">
      <alignment horizontal="justify" vertical="top" wrapText="1"/>
    </xf>
    <xf numFmtId="0" fontId="4" fillId="0" borderId="10" xfId="0" applyFont="1" applyBorder="1" applyAlignment="1">
      <alignment horizontal="center" vertical="top" wrapText="1"/>
    </xf>
    <xf numFmtId="0" fontId="4" fillId="0" borderId="12" xfId="0" applyFont="1" applyBorder="1" applyAlignment="1">
      <alignment horizontal="center" vertical="top" wrapText="1"/>
    </xf>
    <xf numFmtId="0" fontId="4" fillId="0" borderId="11" xfId="0" applyFont="1" applyBorder="1" applyAlignment="1">
      <alignment horizontal="center" vertical="top" wrapText="1"/>
    </xf>
    <xf numFmtId="0" fontId="4" fillId="0" borderId="0" xfId="0" applyFont="1" applyAlignment="1">
      <alignment horizontal="center" wrapText="1"/>
    </xf>
    <xf numFmtId="0" fontId="4" fillId="0" borderId="0" xfId="0" applyFont="1" applyAlignment="1">
      <alignment horizontal="center"/>
    </xf>
    <xf numFmtId="0" fontId="2" fillId="0" borderId="0" xfId="0" applyFont="1" applyFill="1" applyAlignment="1">
      <alignment horizontal="right" wrapText="1"/>
    </xf>
    <xf numFmtId="0" fontId="4" fillId="0" borderId="0" xfId="0" applyFont="1" applyFill="1" applyAlignment="1">
      <alignment horizontal="center" wrapText="1"/>
    </xf>
    <xf numFmtId="0" fontId="2" fillId="0" borderId="12" xfId="0" applyFont="1" applyFill="1" applyBorder="1" applyAlignment="1">
      <alignment horizontal="center" vertical="top" wrapText="1"/>
    </xf>
    <xf numFmtId="0" fontId="2" fillId="0" borderId="11" xfId="0" applyFont="1" applyFill="1" applyBorder="1" applyAlignment="1">
      <alignment horizontal="center" vertical="top" wrapText="1"/>
    </xf>
    <xf numFmtId="4" fontId="2" fillId="0" borderId="13" xfId="0" applyNumberFormat="1" applyFont="1" applyFill="1" applyBorder="1" applyAlignment="1">
      <alignment horizontal="center" vertical="top" wrapText="1"/>
    </xf>
    <xf numFmtId="4" fontId="2" fillId="0" borderId="14" xfId="0" applyNumberFormat="1" applyFont="1" applyFill="1" applyBorder="1" applyAlignment="1">
      <alignment horizontal="center" vertical="top" wrapText="1"/>
    </xf>
    <xf numFmtId="0" fontId="2" fillId="0" borderId="0" xfId="53" applyFont="1" applyAlignment="1">
      <alignment horizontal="right" wrapText="1"/>
      <protection/>
    </xf>
    <xf numFmtId="0" fontId="4" fillId="0" borderId="0" xfId="53" applyFont="1" applyFill="1" applyBorder="1" applyAlignment="1">
      <alignment horizontal="center"/>
      <protection/>
    </xf>
    <xf numFmtId="0" fontId="4" fillId="0" borderId="0" xfId="53" applyFont="1" applyFill="1" applyBorder="1" applyAlignment="1">
      <alignment horizontal="center" wrapText="1"/>
      <protection/>
    </xf>
    <xf numFmtId="0" fontId="2" fillId="0" borderId="0" xfId="53" applyFont="1" applyFill="1" applyBorder="1" applyAlignment="1">
      <alignment horizontal="right" wrapText="1"/>
      <protection/>
    </xf>
    <xf numFmtId="0" fontId="50" fillId="0" borderId="0" xfId="53" applyFont="1" applyAlignment="1">
      <alignment horizontal="right" wrapText="1"/>
      <protection/>
    </xf>
    <xf numFmtId="0" fontId="2" fillId="0" borderId="15" xfId="53" applyFont="1" applyFill="1" applyBorder="1" applyAlignment="1">
      <alignment horizontal="right" wrapText="1"/>
      <protection/>
    </xf>
    <xf numFmtId="0" fontId="4" fillId="0" borderId="12" xfId="53" applyFont="1" applyFill="1" applyBorder="1" applyAlignment="1">
      <alignment horizontal="center" vertical="center" wrapText="1"/>
      <protection/>
    </xf>
    <xf numFmtId="0" fontId="4" fillId="0" borderId="11" xfId="53" applyFont="1" applyFill="1" applyBorder="1" applyAlignment="1">
      <alignment horizontal="center" vertical="center" wrapText="1"/>
      <protection/>
    </xf>
    <xf numFmtId="0" fontId="4" fillId="0" borderId="10" xfId="53" applyFont="1" applyFill="1" applyBorder="1" applyAlignment="1">
      <alignment horizontal="center" vertical="center" wrapText="1"/>
      <protection/>
    </xf>
    <xf numFmtId="0" fontId="4" fillId="0" borderId="0" xfId="53" applyFont="1" applyFill="1" applyBorder="1" applyAlignment="1">
      <alignment horizontal="center" vertical="center" wrapText="1"/>
      <protection/>
    </xf>
    <xf numFmtId="0" fontId="4" fillId="0" borderId="12" xfId="53" applyFont="1" applyFill="1" applyBorder="1" applyAlignment="1">
      <alignment horizontal="center" wrapText="1"/>
      <protection/>
    </xf>
    <xf numFmtId="0" fontId="4" fillId="0" borderId="11" xfId="53" applyFont="1" applyFill="1" applyBorder="1" applyAlignment="1">
      <alignment horizontal="center" wrapText="1"/>
      <protection/>
    </xf>
    <xf numFmtId="4" fontId="4" fillId="0" borderId="12" xfId="53" applyNumberFormat="1" applyFont="1" applyFill="1" applyBorder="1" applyAlignment="1">
      <alignment horizontal="center" wrapText="1"/>
      <protection/>
    </xf>
    <xf numFmtId="4" fontId="4" fillId="0" borderId="11" xfId="53" applyNumberFormat="1" applyFont="1" applyFill="1" applyBorder="1" applyAlignment="1">
      <alignment horizontal="center" wrapText="1"/>
      <protection/>
    </xf>
    <xf numFmtId="0" fontId="2" fillId="0" borderId="0" xfId="53" applyFont="1" applyAlignment="1">
      <alignment horizontal="right"/>
      <protection/>
    </xf>
    <xf numFmtId="0" fontId="4" fillId="0" borderId="0" xfId="53" applyFont="1" applyAlignment="1">
      <alignment horizontal="center" vertical="center" wrapText="1"/>
      <protection/>
    </xf>
    <xf numFmtId="0" fontId="4" fillId="0" borderId="10" xfId="53" applyFont="1" applyFill="1" applyBorder="1" applyAlignment="1">
      <alignment horizontal="center" vertical="center"/>
      <protection/>
    </xf>
    <xf numFmtId="2" fontId="4" fillId="0" borderId="13" xfId="53" applyNumberFormat="1" applyFont="1" applyFill="1" applyBorder="1" applyAlignment="1">
      <alignment horizontal="center" vertical="center" wrapText="1"/>
      <protection/>
    </xf>
    <xf numFmtId="2" fontId="4" fillId="0" borderId="14" xfId="53" applyNumberFormat="1" applyFont="1" applyFill="1" applyBorder="1" applyAlignment="1">
      <alignment horizontal="center" vertical="center" wrapText="1"/>
      <protection/>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3"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0000FF"/>
    <pageSetUpPr fitToPage="1"/>
  </sheetPr>
  <dimension ref="A1:D57"/>
  <sheetViews>
    <sheetView tabSelected="1" zoomScale="70" zoomScaleNormal="70" zoomScalePageLayoutView="0" workbookViewId="0" topLeftCell="A46">
      <selection activeCell="C49" sqref="C49"/>
    </sheetView>
  </sheetViews>
  <sheetFormatPr defaultColWidth="9.140625" defaultRowHeight="15"/>
  <cols>
    <col min="1" max="1" width="11.00390625" style="62" customWidth="1"/>
    <col min="2" max="2" width="31.7109375" style="63" customWidth="1"/>
    <col min="3" max="3" width="56.28125" style="62" customWidth="1"/>
    <col min="4" max="4" width="9.140625" style="89" customWidth="1"/>
    <col min="5" max="16384" width="9.140625" style="62" customWidth="1"/>
  </cols>
  <sheetData>
    <row r="1" spans="1:4" s="5" customFormat="1" ht="18.75">
      <c r="A1" s="113" t="s">
        <v>2</v>
      </c>
      <c r="B1" s="113"/>
      <c r="C1" s="113"/>
      <c r="D1" s="88"/>
    </row>
    <row r="2" spans="1:4" s="5" customFormat="1" ht="18.75" customHeight="1">
      <c r="A2" s="113" t="s">
        <v>150</v>
      </c>
      <c r="B2" s="113"/>
      <c r="C2" s="113"/>
      <c r="D2" s="88"/>
    </row>
    <row r="3" spans="1:4" s="5" customFormat="1" ht="18.75" customHeight="1">
      <c r="A3" s="113" t="s">
        <v>1</v>
      </c>
      <c r="B3" s="113"/>
      <c r="C3" s="113"/>
      <c r="D3" s="88"/>
    </row>
    <row r="4" spans="1:4" s="5" customFormat="1" ht="18.75" customHeight="1">
      <c r="A4" s="113" t="s">
        <v>236</v>
      </c>
      <c r="B4" s="113"/>
      <c r="C4" s="113"/>
      <c r="D4" s="88"/>
    </row>
    <row r="5" spans="1:4" s="5" customFormat="1" ht="18.75" customHeight="1">
      <c r="A5" s="113" t="s">
        <v>151</v>
      </c>
      <c r="B5" s="113"/>
      <c r="C5" s="113"/>
      <c r="D5" s="88"/>
    </row>
    <row r="6" spans="1:4" s="5" customFormat="1" ht="18.75" customHeight="1">
      <c r="A6" s="113" t="s">
        <v>1</v>
      </c>
      <c r="B6" s="113"/>
      <c r="C6" s="113"/>
      <c r="D6" s="88"/>
    </row>
    <row r="7" spans="1:4" s="5" customFormat="1" ht="18.75" customHeight="1">
      <c r="A7" s="113" t="s">
        <v>237</v>
      </c>
      <c r="B7" s="113"/>
      <c r="C7" s="113"/>
      <c r="D7" s="88"/>
    </row>
    <row r="8" spans="1:3" ht="88.5" customHeight="1">
      <c r="A8" s="116" t="s">
        <v>153</v>
      </c>
      <c r="B8" s="117"/>
      <c r="C8" s="117"/>
    </row>
    <row r="9" ht="0.75" customHeight="1"/>
    <row r="10" spans="1:3" ht="37.5" customHeight="1">
      <c r="A10" s="112" t="s">
        <v>7</v>
      </c>
      <c r="B10" s="112"/>
      <c r="C10" s="112" t="s">
        <v>8</v>
      </c>
    </row>
    <row r="11" spans="1:3" ht="75">
      <c r="A11" s="42" t="s">
        <v>9</v>
      </c>
      <c r="B11" s="42" t="s">
        <v>215</v>
      </c>
      <c r="C11" s="112"/>
    </row>
    <row r="12" spans="1:3" ht="18.75">
      <c r="A12" s="7">
        <v>1</v>
      </c>
      <c r="B12" s="7">
        <v>2</v>
      </c>
      <c r="C12" s="7">
        <v>3</v>
      </c>
    </row>
    <row r="13" spans="1:3" ht="75">
      <c r="A13" s="58">
        <v>791</v>
      </c>
      <c r="B13" s="58"/>
      <c r="C13" s="57" t="s">
        <v>154</v>
      </c>
    </row>
    <row r="14" spans="1:3" ht="132.75" customHeight="1">
      <c r="A14" s="56">
        <v>791</v>
      </c>
      <c r="B14" s="83" t="s">
        <v>3</v>
      </c>
      <c r="C14" s="6" t="s">
        <v>183</v>
      </c>
    </row>
    <row r="15" spans="1:3" ht="57" customHeight="1">
      <c r="A15" s="56">
        <v>791</v>
      </c>
      <c r="B15" s="83" t="s">
        <v>78</v>
      </c>
      <c r="C15" s="6" t="s">
        <v>184</v>
      </c>
    </row>
    <row r="16" spans="1:3" ht="76.5" customHeight="1">
      <c r="A16" s="56">
        <v>791</v>
      </c>
      <c r="B16" s="83" t="s">
        <v>79</v>
      </c>
      <c r="C16" s="6" t="s">
        <v>80</v>
      </c>
    </row>
    <row r="17" spans="1:3" ht="56.25">
      <c r="A17" s="56">
        <v>791</v>
      </c>
      <c r="B17" s="83" t="s">
        <v>81</v>
      </c>
      <c r="C17" s="6" t="s">
        <v>82</v>
      </c>
    </row>
    <row r="18" spans="1:3" ht="56.25">
      <c r="A18" s="56">
        <v>791</v>
      </c>
      <c r="B18" s="83" t="s">
        <v>83</v>
      </c>
      <c r="C18" s="6" t="s">
        <v>38</v>
      </c>
    </row>
    <row r="19" spans="1:3" ht="37.5">
      <c r="A19" s="56">
        <v>791</v>
      </c>
      <c r="B19" s="83" t="s">
        <v>84</v>
      </c>
      <c r="C19" s="6" t="s">
        <v>85</v>
      </c>
    </row>
    <row r="20" spans="1:4" s="87" customFormat="1" ht="134.25" customHeight="1">
      <c r="A20" s="84">
        <v>791</v>
      </c>
      <c r="B20" s="85" t="s">
        <v>227</v>
      </c>
      <c r="C20" s="86" t="s">
        <v>228</v>
      </c>
      <c r="D20" s="89"/>
    </row>
    <row r="21" spans="1:3" ht="155.25" customHeight="1">
      <c r="A21" s="84">
        <v>791</v>
      </c>
      <c r="B21" s="85" t="s">
        <v>233</v>
      </c>
      <c r="C21" s="86" t="s">
        <v>229</v>
      </c>
    </row>
    <row r="22" spans="1:3" ht="131.25">
      <c r="A22" s="84">
        <v>791</v>
      </c>
      <c r="B22" s="85" t="s">
        <v>234</v>
      </c>
      <c r="C22" s="86" t="s">
        <v>230</v>
      </c>
    </row>
    <row r="23" spans="1:3" ht="75">
      <c r="A23" s="56">
        <v>791</v>
      </c>
      <c r="B23" s="83" t="s">
        <v>193</v>
      </c>
      <c r="C23" s="6" t="s">
        <v>194</v>
      </c>
    </row>
    <row r="24" spans="1:3" ht="116.25" customHeight="1">
      <c r="A24" s="56">
        <v>791</v>
      </c>
      <c r="B24" s="83" t="s">
        <v>195</v>
      </c>
      <c r="C24" s="6" t="s">
        <v>196</v>
      </c>
    </row>
    <row r="25" spans="1:3" ht="168.75">
      <c r="A25" s="56">
        <v>791</v>
      </c>
      <c r="B25" s="83" t="s">
        <v>185</v>
      </c>
      <c r="C25" s="6" t="s">
        <v>186</v>
      </c>
    </row>
    <row r="26" spans="1:3" ht="93.75">
      <c r="A26" s="56">
        <v>791</v>
      </c>
      <c r="B26" s="83" t="s">
        <v>187</v>
      </c>
      <c r="C26" s="6" t="s">
        <v>188</v>
      </c>
    </row>
    <row r="27" spans="1:3" ht="112.5">
      <c r="A27" s="56">
        <v>791</v>
      </c>
      <c r="B27" s="83" t="s">
        <v>189</v>
      </c>
      <c r="C27" s="6" t="s">
        <v>190</v>
      </c>
    </row>
    <row r="28" spans="1:3" ht="93.75">
      <c r="A28" s="56">
        <v>791</v>
      </c>
      <c r="B28" s="83" t="s">
        <v>191</v>
      </c>
      <c r="C28" s="6" t="s">
        <v>192</v>
      </c>
    </row>
    <row r="29" spans="1:4" s="87" customFormat="1" ht="112.5">
      <c r="A29" s="84">
        <v>791</v>
      </c>
      <c r="B29" s="85" t="s">
        <v>231</v>
      </c>
      <c r="C29" s="86" t="s">
        <v>232</v>
      </c>
      <c r="D29" s="89"/>
    </row>
    <row r="30" spans="1:3" ht="37.5">
      <c r="A30" s="56">
        <v>791</v>
      </c>
      <c r="B30" s="83" t="s">
        <v>86</v>
      </c>
      <c r="C30" s="6" t="s">
        <v>87</v>
      </c>
    </row>
    <row r="31" spans="1:3" ht="37.5">
      <c r="A31" s="56">
        <v>791</v>
      </c>
      <c r="B31" s="83" t="s">
        <v>88</v>
      </c>
      <c r="C31" s="6" t="s">
        <v>39</v>
      </c>
    </row>
    <row r="32" spans="1:3" ht="37.5">
      <c r="A32" s="56">
        <v>791</v>
      </c>
      <c r="B32" s="83" t="s">
        <v>172</v>
      </c>
      <c r="C32" s="6" t="s">
        <v>89</v>
      </c>
    </row>
    <row r="33" spans="1:3" ht="18.75">
      <c r="A33" s="56">
        <v>791</v>
      </c>
      <c r="B33" s="41" t="s">
        <v>4</v>
      </c>
      <c r="C33" s="6" t="s">
        <v>5</v>
      </c>
    </row>
    <row r="34" spans="1:3" ht="192.75" customHeight="1">
      <c r="A34" s="58"/>
      <c r="B34" s="41"/>
      <c r="C34" s="57" t="s">
        <v>176</v>
      </c>
    </row>
    <row r="35" spans="1:3" ht="74.25" customHeight="1">
      <c r="A35" s="56"/>
      <c r="B35" s="83" t="s">
        <v>90</v>
      </c>
      <c r="C35" s="6" t="s">
        <v>91</v>
      </c>
    </row>
    <row r="36" spans="1:3" ht="55.5" customHeight="1">
      <c r="A36" s="56"/>
      <c r="B36" s="83" t="s">
        <v>92</v>
      </c>
      <c r="C36" s="6" t="s">
        <v>93</v>
      </c>
    </row>
    <row r="37" spans="1:3" ht="112.5">
      <c r="A37" s="56"/>
      <c r="B37" s="83" t="s">
        <v>94</v>
      </c>
      <c r="C37" s="6" t="s">
        <v>95</v>
      </c>
    </row>
    <row r="38" spans="1:3" ht="78" customHeight="1">
      <c r="A38" s="56"/>
      <c r="B38" s="83" t="s">
        <v>96</v>
      </c>
      <c r="C38" s="6" t="s">
        <v>97</v>
      </c>
    </row>
    <row r="39" spans="1:3" ht="75">
      <c r="A39" s="56"/>
      <c r="B39" s="83" t="s">
        <v>98</v>
      </c>
      <c r="C39" s="6" t="s">
        <v>99</v>
      </c>
    </row>
    <row r="40" spans="1:3" ht="37.5">
      <c r="A40" s="56"/>
      <c r="B40" s="83" t="s">
        <v>100</v>
      </c>
      <c r="C40" s="6" t="s">
        <v>101</v>
      </c>
    </row>
    <row r="41" spans="1:3" ht="93.75">
      <c r="A41" s="56"/>
      <c r="B41" s="83" t="s">
        <v>102</v>
      </c>
      <c r="C41" s="6" t="s">
        <v>103</v>
      </c>
    </row>
    <row r="42" spans="1:3" ht="93.75">
      <c r="A42" s="56"/>
      <c r="B42" s="83" t="s">
        <v>104</v>
      </c>
      <c r="C42" s="6" t="s">
        <v>105</v>
      </c>
    </row>
    <row r="43" spans="1:3" ht="36.75" customHeight="1">
      <c r="A43" s="56"/>
      <c r="B43" s="83" t="s">
        <v>106</v>
      </c>
      <c r="C43" s="6" t="s">
        <v>107</v>
      </c>
    </row>
    <row r="44" spans="1:3" ht="56.25">
      <c r="A44" s="56"/>
      <c r="B44" s="83" t="s">
        <v>108</v>
      </c>
      <c r="C44" s="6" t="s">
        <v>109</v>
      </c>
    </row>
    <row r="45" spans="1:3" ht="117" customHeight="1">
      <c r="A45" s="56"/>
      <c r="B45" s="83" t="s">
        <v>197</v>
      </c>
      <c r="C45" s="6" t="s">
        <v>198</v>
      </c>
    </row>
    <row r="46" spans="1:3" ht="132" customHeight="1">
      <c r="A46" s="56"/>
      <c r="B46" s="83" t="s">
        <v>199</v>
      </c>
      <c r="C46" s="6" t="s">
        <v>200</v>
      </c>
    </row>
    <row r="47" spans="1:3" ht="114" customHeight="1">
      <c r="A47" s="56"/>
      <c r="B47" s="83" t="s">
        <v>201</v>
      </c>
      <c r="C47" s="6" t="s">
        <v>202</v>
      </c>
    </row>
    <row r="48" spans="1:4" s="82" customFormat="1" ht="93.75">
      <c r="A48" s="84"/>
      <c r="B48" s="85" t="s">
        <v>226</v>
      </c>
      <c r="C48" s="86" t="s">
        <v>235</v>
      </c>
      <c r="D48" s="89"/>
    </row>
    <row r="49" spans="1:3" ht="270.75" customHeight="1">
      <c r="A49" s="56"/>
      <c r="B49" s="83" t="s">
        <v>203</v>
      </c>
      <c r="C49" s="6" t="s">
        <v>204</v>
      </c>
    </row>
    <row r="50" spans="1:3" ht="262.5">
      <c r="A50" s="56"/>
      <c r="B50" s="83" t="s">
        <v>205</v>
      </c>
      <c r="C50" s="6" t="s">
        <v>206</v>
      </c>
    </row>
    <row r="51" spans="1:3" ht="187.5">
      <c r="A51" s="56"/>
      <c r="B51" s="83" t="s">
        <v>207</v>
      </c>
      <c r="C51" s="6" t="s">
        <v>208</v>
      </c>
    </row>
    <row r="52" spans="1:3" ht="131.25">
      <c r="A52" s="56"/>
      <c r="B52" s="83" t="s">
        <v>209</v>
      </c>
      <c r="C52" s="6" t="s">
        <v>210</v>
      </c>
    </row>
    <row r="53" spans="1:3" ht="112.5">
      <c r="A53" s="56"/>
      <c r="B53" s="83" t="s">
        <v>173</v>
      </c>
      <c r="C53" s="6" t="s">
        <v>115</v>
      </c>
    </row>
    <row r="54" spans="1:3" ht="75.75" customHeight="1">
      <c r="A54" s="56"/>
      <c r="B54" s="83" t="s">
        <v>174</v>
      </c>
      <c r="C54" s="6" t="s">
        <v>145</v>
      </c>
    </row>
    <row r="55" spans="1:3" ht="98.25" customHeight="1">
      <c r="A55" s="56"/>
      <c r="B55" s="83" t="s">
        <v>175</v>
      </c>
      <c r="C55" s="6" t="s">
        <v>146</v>
      </c>
    </row>
    <row r="56" spans="1:3" ht="18.75">
      <c r="A56" s="56"/>
      <c r="B56" s="41" t="s">
        <v>4</v>
      </c>
      <c r="C56" s="6" t="s">
        <v>6</v>
      </c>
    </row>
    <row r="57" spans="1:3" ht="366" customHeight="1">
      <c r="A57" s="114" t="s">
        <v>211</v>
      </c>
      <c r="B57" s="115"/>
      <c r="C57" s="115"/>
    </row>
  </sheetData>
  <sheetProtection/>
  <mergeCells count="11">
    <mergeCell ref="A57:C57"/>
    <mergeCell ref="A6:C6"/>
    <mergeCell ref="A7:C7"/>
    <mergeCell ref="A8:C8"/>
    <mergeCell ref="A10:B10"/>
    <mergeCell ref="C10:C11"/>
    <mergeCell ref="A1:C1"/>
    <mergeCell ref="A2:C2"/>
    <mergeCell ref="A3:C3"/>
    <mergeCell ref="A4:C4"/>
    <mergeCell ref="A5:C5"/>
  </mergeCells>
  <printOptions/>
  <pageMargins left="0.7086614173228347" right="0.31496062992125984" top="0.35433070866141736" bottom="0.35433070866141736" header="0.31496062992125984" footer="0.31496062992125984"/>
  <pageSetup fitToHeight="10" fitToWidth="1" horizontalDpi="180" verticalDpi="180" orientation="portrait" paperSize="9" scale="93" r:id="rId1"/>
</worksheet>
</file>

<file path=xl/worksheets/sheet10.xml><?xml version="1.0" encoding="utf-8"?>
<worksheet xmlns="http://schemas.openxmlformats.org/spreadsheetml/2006/main" xmlns:r="http://schemas.openxmlformats.org/officeDocument/2006/relationships">
  <sheetPr>
    <tabColor rgb="FF0000FF"/>
    <pageSetUpPr fitToPage="1"/>
  </sheetPr>
  <dimension ref="A1:F55"/>
  <sheetViews>
    <sheetView zoomScale="70" zoomScaleNormal="70" zoomScalePageLayoutView="0" workbookViewId="0" topLeftCell="A61">
      <selection activeCell="C11" sqref="C11:C12"/>
    </sheetView>
  </sheetViews>
  <sheetFormatPr defaultColWidth="14.421875" defaultRowHeight="15"/>
  <cols>
    <col min="1" max="1" width="55.7109375" style="28" customWidth="1"/>
    <col min="2" max="2" width="7.8515625" style="67" customWidth="1"/>
    <col min="3" max="3" width="19.8515625" style="23" customWidth="1"/>
    <col min="4" max="4" width="8.28125" style="23" customWidth="1"/>
    <col min="5" max="5" width="12.8515625" style="61" customWidth="1"/>
    <col min="6" max="6" width="11.421875" style="23" customWidth="1"/>
    <col min="7" max="251" width="9.140625" style="23" customWidth="1"/>
    <col min="252" max="252" width="55.7109375" style="23" customWidth="1"/>
    <col min="253" max="253" width="13.00390625" style="23" customWidth="1"/>
    <col min="254" max="254" width="12.00390625" style="23" customWidth="1"/>
    <col min="255" max="255" width="8.28125" style="23" customWidth="1"/>
    <col min="256" max="16384" width="14.421875" style="23" customWidth="1"/>
  </cols>
  <sheetData>
    <row r="1" spans="1:6" s="3" customFormat="1" ht="18.75">
      <c r="A1" s="132" t="s">
        <v>73</v>
      </c>
      <c r="B1" s="132"/>
      <c r="C1" s="132"/>
      <c r="D1" s="132"/>
      <c r="E1" s="132"/>
      <c r="F1" s="132"/>
    </row>
    <row r="2" spans="1:6" s="3" customFormat="1" ht="18.75" customHeight="1">
      <c r="A2" s="132" t="s">
        <v>158</v>
      </c>
      <c r="B2" s="132"/>
      <c r="C2" s="132"/>
      <c r="D2" s="132"/>
      <c r="E2" s="132"/>
      <c r="F2" s="132"/>
    </row>
    <row r="3" spans="1:6" s="3" customFormat="1" ht="18.75" customHeight="1">
      <c r="A3" s="132" t="s">
        <v>1</v>
      </c>
      <c r="B3" s="132"/>
      <c r="C3" s="132"/>
      <c r="D3" s="132"/>
      <c r="E3" s="132"/>
      <c r="F3" s="132"/>
    </row>
    <row r="4" spans="1:6" s="3" customFormat="1" ht="18.75">
      <c r="A4" s="136" t="str">
        <f>'Прил.9 ведомств.'!A4:E4</f>
        <v>от ____ декабря 2020 года №_____</v>
      </c>
      <c r="B4" s="136"/>
      <c r="C4" s="136"/>
      <c r="D4" s="136"/>
      <c r="E4" s="136"/>
      <c r="F4" s="136"/>
    </row>
    <row r="5" spans="1:6" s="3" customFormat="1" ht="18.75" customHeight="1">
      <c r="A5" s="132" t="s">
        <v>159</v>
      </c>
      <c r="B5" s="132"/>
      <c r="C5" s="132"/>
      <c r="D5" s="132"/>
      <c r="E5" s="132"/>
      <c r="F5" s="132"/>
    </row>
    <row r="6" spans="1:6" s="3" customFormat="1" ht="18.75" customHeight="1">
      <c r="A6" s="132" t="s">
        <v>1</v>
      </c>
      <c r="B6" s="132"/>
      <c r="C6" s="132"/>
      <c r="D6" s="132"/>
      <c r="E6" s="132"/>
      <c r="F6" s="132"/>
    </row>
    <row r="7" spans="1:6" s="3" customFormat="1" ht="18.75" customHeight="1">
      <c r="A7" s="132" t="str">
        <f>'Прил.9 ведомств.'!A7:E7</f>
        <v>на 2021 год и плановый период 2022 и 2023 годов»</v>
      </c>
      <c r="B7" s="132"/>
      <c r="C7" s="132"/>
      <c r="D7" s="132"/>
      <c r="E7" s="132"/>
      <c r="F7" s="132"/>
    </row>
    <row r="8" spans="1:5" ht="18.75">
      <c r="A8" s="133"/>
      <c r="B8" s="133"/>
      <c r="C8" s="133"/>
      <c r="D8" s="133"/>
      <c r="E8" s="133"/>
    </row>
    <row r="9" spans="1:6" ht="60.75" customHeight="1">
      <c r="A9" s="134" t="s">
        <v>278</v>
      </c>
      <c r="B9" s="134"/>
      <c r="C9" s="134"/>
      <c r="D9" s="134"/>
      <c r="E9" s="134"/>
      <c r="F9" s="134"/>
    </row>
    <row r="10" spans="1:6" s="28" customFormat="1" ht="18.75">
      <c r="A10" s="137"/>
      <c r="B10" s="137"/>
      <c r="C10" s="137"/>
      <c r="D10" s="137"/>
      <c r="E10" s="137"/>
      <c r="F10" s="137"/>
    </row>
    <row r="11" spans="1:6" s="28" customFormat="1" ht="18.75">
      <c r="A11" s="138" t="s">
        <v>47</v>
      </c>
      <c r="B11" s="138" t="s">
        <v>76</v>
      </c>
      <c r="C11" s="138" t="s">
        <v>49</v>
      </c>
      <c r="D11" s="138" t="s">
        <v>50</v>
      </c>
      <c r="E11" s="140" t="s">
        <v>77</v>
      </c>
      <c r="F11" s="140"/>
    </row>
    <row r="12" spans="1:6" s="28" customFormat="1" ht="18.75">
      <c r="A12" s="139"/>
      <c r="B12" s="139"/>
      <c r="C12" s="139"/>
      <c r="D12" s="139"/>
      <c r="E12" s="11" t="s">
        <v>180</v>
      </c>
      <c r="F12" s="32" t="s">
        <v>246</v>
      </c>
    </row>
    <row r="13" spans="1:6" s="28" customFormat="1" ht="18.75">
      <c r="A13" s="29">
        <v>1</v>
      </c>
      <c r="B13" s="29">
        <v>2</v>
      </c>
      <c r="C13" s="29">
        <v>3</v>
      </c>
      <c r="D13" s="29">
        <v>4</v>
      </c>
      <c r="E13" s="29">
        <v>5</v>
      </c>
      <c r="F13" s="29">
        <v>6</v>
      </c>
    </row>
    <row r="14" spans="1:6" s="28" customFormat="1" ht="18.75">
      <c r="A14" s="43" t="s">
        <v>16</v>
      </c>
      <c r="B14" s="66"/>
      <c r="C14" s="18"/>
      <c r="D14" s="18"/>
      <c r="E14" s="34">
        <f>E15</f>
        <v>3994.3000000000006</v>
      </c>
      <c r="F14" s="34">
        <f>F15</f>
        <v>3995.2000000000007</v>
      </c>
    </row>
    <row r="15" spans="1:6" s="28" customFormat="1" ht="75">
      <c r="A15" s="43" t="s">
        <v>160</v>
      </c>
      <c r="B15" s="66">
        <v>791</v>
      </c>
      <c r="C15" s="18"/>
      <c r="D15" s="18"/>
      <c r="E15" s="20">
        <f>E16+E19++E28+E31+E35+E47+E50+E54</f>
        <v>3994.3000000000006</v>
      </c>
      <c r="F15" s="20">
        <f>F16+F19++F28+F31+F35+F47+F50+F54</f>
        <v>3995.2000000000007</v>
      </c>
    </row>
    <row r="16" spans="1:6" s="28" customFormat="1" ht="97.5">
      <c r="A16" s="103" t="s">
        <v>270</v>
      </c>
      <c r="B16" s="66">
        <v>791</v>
      </c>
      <c r="C16" s="36" t="s">
        <v>163</v>
      </c>
      <c r="D16" s="36"/>
      <c r="E16" s="51">
        <f>E17</f>
        <v>91.3</v>
      </c>
      <c r="F16" s="51">
        <f>F17</f>
        <v>91.3</v>
      </c>
    </row>
    <row r="17" spans="1:6" s="28" customFormat="1" ht="37.5">
      <c r="A17" s="38" t="s">
        <v>271</v>
      </c>
      <c r="B17" s="29">
        <v>791</v>
      </c>
      <c r="C17" s="35" t="s">
        <v>268</v>
      </c>
      <c r="D17" s="35"/>
      <c r="E17" s="52">
        <f>E18</f>
        <v>91.3</v>
      </c>
      <c r="F17" s="52">
        <f>F18</f>
        <v>91.3</v>
      </c>
    </row>
    <row r="18" spans="1:6" s="28" customFormat="1" ht="18.75">
      <c r="A18" s="38" t="s">
        <v>272</v>
      </c>
      <c r="B18" s="29">
        <v>791</v>
      </c>
      <c r="C18" s="35" t="s">
        <v>268</v>
      </c>
      <c r="D18" s="35" t="s">
        <v>269</v>
      </c>
      <c r="E18" s="94">
        <v>91.3</v>
      </c>
      <c r="F18" s="94">
        <v>91.3</v>
      </c>
    </row>
    <row r="19" spans="1:6" s="28" customFormat="1" ht="117">
      <c r="A19" s="101" t="s">
        <v>249</v>
      </c>
      <c r="B19" s="66">
        <v>791</v>
      </c>
      <c r="C19" s="17" t="s">
        <v>139</v>
      </c>
      <c r="D19" s="18"/>
      <c r="E19" s="26">
        <f>E20+E22+E26</f>
        <v>2520.5</v>
      </c>
      <c r="F19" s="26">
        <f>F20+F22+F26</f>
        <v>2520.5</v>
      </c>
    </row>
    <row r="20" spans="1:6" s="28" customFormat="1" ht="18.75">
      <c r="A20" s="41" t="s">
        <v>134</v>
      </c>
      <c r="B20" s="29">
        <v>730</v>
      </c>
      <c r="C20" s="19" t="s">
        <v>140</v>
      </c>
      <c r="D20" s="42"/>
      <c r="E20" s="21">
        <f>E21</f>
        <v>730.5</v>
      </c>
      <c r="F20" s="21">
        <f>F21</f>
        <v>730.5</v>
      </c>
    </row>
    <row r="21" spans="1:6" s="28" customFormat="1" ht="112.5">
      <c r="A21" s="41" t="s">
        <v>54</v>
      </c>
      <c r="B21" s="29">
        <v>791</v>
      </c>
      <c r="C21" s="19" t="s">
        <v>140</v>
      </c>
      <c r="D21" s="42">
        <v>100</v>
      </c>
      <c r="E21" s="91">
        <v>730.5</v>
      </c>
      <c r="F21" s="91">
        <v>730.5</v>
      </c>
    </row>
    <row r="22" spans="1:6" s="2" customFormat="1" ht="37.5">
      <c r="A22" s="41" t="s">
        <v>53</v>
      </c>
      <c r="B22" s="29">
        <v>791</v>
      </c>
      <c r="C22" s="19" t="s">
        <v>141</v>
      </c>
      <c r="D22" s="42"/>
      <c r="E22" s="21">
        <f>E23+E24+E25</f>
        <v>1789</v>
      </c>
      <c r="F22" s="21">
        <f>F23+F24+F25</f>
        <v>1789</v>
      </c>
    </row>
    <row r="23" spans="1:6" s="28" customFormat="1" ht="112.5">
      <c r="A23" s="41" t="s">
        <v>54</v>
      </c>
      <c r="B23" s="29">
        <v>791</v>
      </c>
      <c r="C23" s="19" t="s">
        <v>141</v>
      </c>
      <c r="D23" s="42">
        <v>100</v>
      </c>
      <c r="E23" s="91">
        <v>1194.8</v>
      </c>
      <c r="F23" s="91">
        <v>1194.8</v>
      </c>
    </row>
    <row r="24" spans="1:6" s="28" customFormat="1" ht="56.25">
      <c r="A24" s="41" t="s">
        <v>257</v>
      </c>
      <c r="B24" s="29">
        <v>791</v>
      </c>
      <c r="C24" s="19" t="s">
        <v>141</v>
      </c>
      <c r="D24" s="42">
        <v>200</v>
      </c>
      <c r="E24" s="91">
        <v>518.3</v>
      </c>
      <c r="F24" s="91">
        <v>518.3</v>
      </c>
    </row>
    <row r="25" spans="1:6" s="28" customFormat="1" ht="18.75">
      <c r="A25" s="41" t="s">
        <v>56</v>
      </c>
      <c r="B25" s="29">
        <v>791</v>
      </c>
      <c r="C25" s="19" t="s">
        <v>141</v>
      </c>
      <c r="D25" s="42">
        <v>800</v>
      </c>
      <c r="E25" s="91">
        <v>75.9</v>
      </c>
      <c r="F25" s="91">
        <v>75.9</v>
      </c>
    </row>
    <row r="26" spans="1:6" s="28" customFormat="1" ht="18.75">
      <c r="A26" s="41" t="s">
        <v>62</v>
      </c>
      <c r="B26" s="29">
        <v>791</v>
      </c>
      <c r="C26" s="19" t="s">
        <v>258</v>
      </c>
      <c r="D26" s="42"/>
      <c r="E26" s="21">
        <f>E27</f>
        <v>1</v>
      </c>
      <c r="F26" s="21">
        <f>F27</f>
        <v>1</v>
      </c>
    </row>
    <row r="27" spans="1:6" s="25" customFormat="1" ht="18.75">
      <c r="A27" s="41" t="s">
        <v>56</v>
      </c>
      <c r="B27" s="29">
        <v>791</v>
      </c>
      <c r="C27" s="19" t="s">
        <v>258</v>
      </c>
      <c r="D27" s="42">
        <v>800</v>
      </c>
      <c r="E27" s="91">
        <v>1</v>
      </c>
      <c r="F27" s="91">
        <v>1</v>
      </c>
    </row>
    <row r="28" spans="1:6" s="25" customFormat="1" ht="117">
      <c r="A28" s="101" t="s">
        <v>260</v>
      </c>
      <c r="B28" s="66">
        <v>791</v>
      </c>
      <c r="C28" s="18">
        <v>1200000000</v>
      </c>
      <c r="D28" s="18"/>
      <c r="E28" s="26">
        <f>E29</f>
        <v>34.4</v>
      </c>
      <c r="F28" s="26">
        <f>F29</f>
        <v>34.4</v>
      </c>
    </row>
    <row r="29" spans="1:6" s="25" customFormat="1" ht="18.75">
      <c r="A29" s="41" t="s">
        <v>259</v>
      </c>
      <c r="B29" s="29">
        <v>791</v>
      </c>
      <c r="C29" s="42">
        <v>1200092360</v>
      </c>
      <c r="D29" s="42"/>
      <c r="E29" s="21">
        <f>E30</f>
        <v>34.4</v>
      </c>
      <c r="F29" s="21">
        <f>F30</f>
        <v>34.4</v>
      </c>
    </row>
    <row r="30" spans="1:6" ht="18.75">
      <c r="A30" s="41" t="s">
        <v>56</v>
      </c>
      <c r="B30" s="29">
        <v>791</v>
      </c>
      <c r="C30" s="42">
        <v>1200092360</v>
      </c>
      <c r="D30" s="42">
        <v>800</v>
      </c>
      <c r="E30" s="91">
        <v>34.4</v>
      </c>
      <c r="F30" s="91">
        <v>34.4</v>
      </c>
    </row>
    <row r="31" spans="1:6" ht="97.5">
      <c r="A31" s="101" t="s">
        <v>262</v>
      </c>
      <c r="B31" s="66">
        <v>791</v>
      </c>
      <c r="C31" s="18">
        <v>1600000000</v>
      </c>
      <c r="D31" s="18"/>
      <c r="E31" s="26">
        <f>E32</f>
        <v>247.3</v>
      </c>
      <c r="F31" s="26">
        <f>F32</f>
        <v>247.3</v>
      </c>
    </row>
    <row r="32" spans="1:6" ht="37.5">
      <c r="A32" s="41" t="s">
        <v>127</v>
      </c>
      <c r="B32" s="29">
        <v>791</v>
      </c>
      <c r="C32" s="42">
        <v>1600024300</v>
      </c>
      <c r="D32" s="42"/>
      <c r="E32" s="21">
        <f>SUM(E33:E34)</f>
        <v>247.3</v>
      </c>
      <c r="F32" s="21">
        <f>SUM(F33:F34)</f>
        <v>247.3</v>
      </c>
    </row>
    <row r="33" spans="1:6" ht="112.5">
      <c r="A33" s="41" t="s">
        <v>54</v>
      </c>
      <c r="B33" s="29">
        <v>791</v>
      </c>
      <c r="C33" s="42">
        <v>1600024300</v>
      </c>
      <c r="D33" s="42">
        <v>100</v>
      </c>
      <c r="E33" s="91">
        <v>153.4</v>
      </c>
      <c r="F33" s="91">
        <v>153.4</v>
      </c>
    </row>
    <row r="34" spans="1:6" ht="37.5">
      <c r="A34" s="41" t="s">
        <v>55</v>
      </c>
      <c r="B34" s="29">
        <v>791</v>
      </c>
      <c r="C34" s="42">
        <v>1600024300</v>
      </c>
      <c r="D34" s="42">
        <v>200</v>
      </c>
      <c r="E34" s="91">
        <v>93.9</v>
      </c>
      <c r="F34" s="91">
        <v>93.9</v>
      </c>
    </row>
    <row r="35" spans="1:6" ht="136.5">
      <c r="A35" s="101" t="s">
        <v>263</v>
      </c>
      <c r="B35" s="17" t="s">
        <v>181</v>
      </c>
      <c r="C35" s="18">
        <v>2000000000</v>
      </c>
      <c r="D35" s="18"/>
      <c r="E35" s="26">
        <f>E36+E38+E41+E43+E45</f>
        <v>764.7000000000002</v>
      </c>
      <c r="F35" s="26">
        <f>F36+F38+F41+F43+F45</f>
        <v>667.9000000000001</v>
      </c>
    </row>
    <row r="36" spans="1:6" s="25" customFormat="1" ht="75">
      <c r="A36" s="41" t="s">
        <v>264</v>
      </c>
      <c r="B36" s="29">
        <v>791</v>
      </c>
      <c r="C36" s="42">
        <v>2000003610</v>
      </c>
      <c r="D36" s="42"/>
      <c r="E36" s="21">
        <f>E37</f>
        <v>40.6</v>
      </c>
      <c r="F36" s="21">
        <f>F37</f>
        <v>40.6</v>
      </c>
    </row>
    <row r="37" spans="1:6" ht="37.5">
      <c r="A37" s="41" t="s">
        <v>55</v>
      </c>
      <c r="B37" s="29">
        <v>791</v>
      </c>
      <c r="C37" s="42">
        <v>2000003610</v>
      </c>
      <c r="D37" s="42">
        <v>200</v>
      </c>
      <c r="E37" s="91">
        <v>40.6</v>
      </c>
      <c r="F37" s="91">
        <v>40.6</v>
      </c>
    </row>
    <row r="38" spans="1:6" ht="37.5">
      <c r="A38" s="41" t="s">
        <v>72</v>
      </c>
      <c r="B38" s="29">
        <v>791</v>
      </c>
      <c r="C38" s="42">
        <v>2000006050</v>
      </c>
      <c r="D38" s="42"/>
      <c r="E38" s="21">
        <f>SUM(E39:E40)</f>
        <v>654.9000000000001</v>
      </c>
      <c r="F38" s="21">
        <f>SUM(F39:F40)</f>
        <v>558.1</v>
      </c>
    </row>
    <row r="39" spans="1:6" s="25" customFormat="1" ht="112.5">
      <c r="A39" s="41" t="s">
        <v>54</v>
      </c>
      <c r="B39" s="29">
        <v>791</v>
      </c>
      <c r="C39" s="42">
        <v>2000006050</v>
      </c>
      <c r="D39" s="42">
        <v>100</v>
      </c>
      <c r="E39" s="91">
        <v>281.3</v>
      </c>
      <c r="F39" s="91">
        <v>281.3</v>
      </c>
    </row>
    <row r="40" spans="1:6" ht="37.5">
      <c r="A40" s="41" t="s">
        <v>55</v>
      </c>
      <c r="B40" s="29">
        <v>791</v>
      </c>
      <c r="C40" s="42">
        <v>2000006050</v>
      </c>
      <c r="D40" s="42">
        <v>200</v>
      </c>
      <c r="E40" s="91">
        <v>373.6</v>
      </c>
      <c r="F40" s="91">
        <v>276.8</v>
      </c>
    </row>
    <row r="41" spans="1:6" ht="37.5">
      <c r="A41" s="41" t="s">
        <v>265</v>
      </c>
      <c r="B41" s="29">
        <v>791</v>
      </c>
      <c r="C41" s="42">
        <v>2000006400</v>
      </c>
      <c r="D41" s="42"/>
      <c r="E41" s="21">
        <f>E42</f>
        <v>12</v>
      </c>
      <c r="F41" s="21">
        <f>F42</f>
        <v>12</v>
      </c>
    </row>
    <row r="42" spans="1:6" ht="37.5">
      <c r="A42" s="41" t="s">
        <v>55</v>
      </c>
      <c r="B42" s="29">
        <v>791</v>
      </c>
      <c r="C42" s="42">
        <v>2000006400</v>
      </c>
      <c r="D42" s="42">
        <v>200</v>
      </c>
      <c r="E42" s="91">
        <v>12</v>
      </c>
      <c r="F42" s="91">
        <v>12</v>
      </c>
    </row>
    <row r="43" spans="1:6" ht="150">
      <c r="A43" s="41" t="s">
        <v>266</v>
      </c>
      <c r="B43" s="29">
        <v>791</v>
      </c>
      <c r="C43" s="42">
        <v>2000074040</v>
      </c>
      <c r="D43" s="42"/>
      <c r="E43" s="21">
        <f>E44</f>
        <v>0</v>
      </c>
      <c r="F43" s="21">
        <f>F44</f>
        <v>0</v>
      </c>
    </row>
    <row r="44" spans="1:6" ht="37.5">
      <c r="A44" s="41" t="s">
        <v>55</v>
      </c>
      <c r="B44" s="29">
        <v>791</v>
      </c>
      <c r="C44" s="42">
        <v>2000074040</v>
      </c>
      <c r="D44" s="42">
        <v>200</v>
      </c>
      <c r="E44" s="91"/>
      <c r="F44" s="91"/>
    </row>
    <row r="45" spans="1:6" s="25" customFormat="1" ht="37.5">
      <c r="A45" s="41" t="s">
        <v>267</v>
      </c>
      <c r="B45" s="29">
        <v>791</v>
      </c>
      <c r="C45" s="42">
        <v>2000041200</v>
      </c>
      <c r="D45" s="42"/>
      <c r="E45" s="21">
        <f>E46</f>
        <v>57.2</v>
      </c>
      <c r="F45" s="21">
        <f>F46</f>
        <v>57.2</v>
      </c>
    </row>
    <row r="46" spans="1:6" ht="37.5">
      <c r="A46" s="41" t="s">
        <v>55</v>
      </c>
      <c r="B46" s="29">
        <v>791</v>
      </c>
      <c r="C46" s="42">
        <v>2000041200</v>
      </c>
      <c r="D46" s="42">
        <v>200</v>
      </c>
      <c r="E46" s="91">
        <v>57.2</v>
      </c>
      <c r="F46" s="91">
        <v>57.2</v>
      </c>
    </row>
    <row r="47" spans="1:6" ht="78">
      <c r="A47" s="103" t="s">
        <v>149</v>
      </c>
      <c r="B47" s="66">
        <v>791</v>
      </c>
      <c r="C47" s="18">
        <v>2100000000</v>
      </c>
      <c r="D47" s="18"/>
      <c r="E47" s="26">
        <f>E48</f>
        <v>150</v>
      </c>
      <c r="F47" s="26">
        <f>F48</f>
        <v>150</v>
      </c>
    </row>
    <row r="48" spans="1:6" s="25" customFormat="1" ht="18.75">
      <c r="A48" s="41" t="s">
        <v>128</v>
      </c>
      <c r="B48" s="29">
        <v>791</v>
      </c>
      <c r="C48" s="42">
        <v>2100003150</v>
      </c>
      <c r="D48" s="42"/>
      <c r="E48" s="21">
        <f>E49</f>
        <v>150</v>
      </c>
      <c r="F48" s="21">
        <f>F49</f>
        <v>150</v>
      </c>
    </row>
    <row r="49" spans="1:6" ht="37.5">
      <c r="A49" s="41" t="s">
        <v>55</v>
      </c>
      <c r="B49" s="29">
        <v>791</v>
      </c>
      <c r="C49" s="42">
        <v>2100003150</v>
      </c>
      <c r="D49" s="42">
        <v>200</v>
      </c>
      <c r="E49" s="91">
        <v>150</v>
      </c>
      <c r="F49" s="91">
        <v>150</v>
      </c>
    </row>
    <row r="50" spans="1:6" ht="19.5">
      <c r="A50" s="101" t="s">
        <v>61</v>
      </c>
      <c r="B50" s="66">
        <v>791</v>
      </c>
      <c r="C50" s="18">
        <v>9900000000</v>
      </c>
      <c r="D50" s="18"/>
      <c r="E50" s="26">
        <f>E51</f>
        <v>88.5</v>
      </c>
      <c r="F50" s="26">
        <f>F51</f>
        <v>88.5</v>
      </c>
    </row>
    <row r="51" spans="1:6" ht="56.25">
      <c r="A51" s="41" t="s">
        <v>261</v>
      </c>
      <c r="B51" s="29">
        <v>791</v>
      </c>
      <c r="C51" s="42">
        <v>9900051180</v>
      </c>
      <c r="D51" s="42"/>
      <c r="E51" s="21">
        <f>E52+E53</f>
        <v>88.5</v>
      </c>
      <c r="F51" s="21">
        <f>F52+F53</f>
        <v>88.5</v>
      </c>
    </row>
    <row r="52" spans="1:6" ht="112.5">
      <c r="A52" s="41" t="s">
        <v>54</v>
      </c>
      <c r="B52" s="29">
        <v>791</v>
      </c>
      <c r="C52" s="42">
        <v>9900051180</v>
      </c>
      <c r="D52" s="42">
        <v>100</v>
      </c>
      <c r="E52" s="91">
        <v>85.5</v>
      </c>
      <c r="F52" s="91">
        <v>85.5</v>
      </c>
    </row>
    <row r="53" spans="1:6" s="25" customFormat="1" ht="37.5">
      <c r="A53" s="41" t="s">
        <v>55</v>
      </c>
      <c r="B53" s="29">
        <v>791</v>
      </c>
      <c r="C53" s="42">
        <v>9900051180</v>
      </c>
      <c r="D53" s="42">
        <v>200</v>
      </c>
      <c r="E53" s="91">
        <v>3</v>
      </c>
      <c r="F53" s="91">
        <v>3</v>
      </c>
    </row>
    <row r="54" spans="1:6" s="25" customFormat="1" ht="18.75">
      <c r="A54" s="4" t="s">
        <v>74</v>
      </c>
      <c r="B54" s="66">
        <v>791</v>
      </c>
      <c r="C54" s="22">
        <v>9999999999</v>
      </c>
      <c r="D54" s="22"/>
      <c r="E54" s="26">
        <f>E55</f>
        <v>97.6</v>
      </c>
      <c r="F54" s="26">
        <f>F55</f>
        <v>195.3</v>
      </c>
    </row>
    <row r="55" spans="1:6" ht="18.75">
      <c r="A55" s="13" t="s">
        <v>74</v>
      </c>
      <c r="B55" s="29">
        <v>791</v>
      </c>
      <c r="C55" s="24">
        <v>9999999999</v>
      </c>
      <c r="D55" s="24">
        <v>999</v>
      </c>
      <c r="E55" s="99">
        <v>97.6</v>
      </c>
      <c r="F55" s="99">
        <v>195.3</v>
      </c>
    </row>
  </sheetData>
  <sheetProtection/>
  <mergeCells count="15">
    <mergeCell ref="A6:F6"/>
    <mergeCell ref="A1:F1"/>
    <mergeCell ref="A2:F2"/>
    <mergeCell ref="A3:F3"/>
    <mergeCell ref="A4:F4"/>
    <mergeCell ref="A5:F5"/>
    <mergeCell ref="A7:F7"/>
    <mergeCell ref="A8:E8"/>
    <mergeCell ref="A9:F9"/>
    <mergeCell ref="A10:F10"/>
    <mergeCell ref="A11:A12"/>
    <mergeCell ref="B11:B12"/>
    <mergeCell ref="C11:C12"/>
    <mergeCell ref="D11:D12"/>
    <mergeCell ref="E11:F11"/>
  </mergeCells>
  <printOptions/>
  <pageMargins left="0.8267716535433072" right="0.2362204724409449" top="0.1968503937007874" bottom="0.1968503937007874" header="0.2755905511811024" footer="0.5118110236220472"/>
  <pageSetup fitToHeight="5" fitToWidth="1" horizontalDpi="600" verticalDpi="600" orientation="portrait" paperSize="9" scale="79" r:id="rId1"/>
</worksheet>
</file>

<file path=xl/worksheets/sheet11.xml><?xml version="1.0" encoding="utf-8"?>
<worksheet xmlns="http://schemas.openxmlformats.org/spreadsheetml/2006/main" xmlns:r="http://schemas.openxmlformats.org/officeDocument/2006/relationships">
  <sheetPr>
    <tabColor rgb="FF0000FF"/>
  </sheetPr>
  <dimension ref="A1:B13"/>
  <sheetViews>
    <sheetView zoomScale="80" zoomScaleNormal="80" zoomScalePageLayoutView="0" workbookViewId="0" topLeftCell="A1">
      <selection activeCell="A9" sqref="A9:B9"/>
    </sheetView>
  </sheetViews>
  <sheetFormatPr defaultColWidth="8.8515625" defaultRowHeight="15"/>
  <cols>
    <col min="1" max="1" width="69.00390625" style="69" customWidth="1"/>
    <col min="2" max="2" width="17.28125" style="69" customWidth="1"/>
    <col min="3" max="16384" width="8.8515625" style="69" customWidth="1"/>
  </cols>
  <sheetData>
    <row r="1" spans="1:2" ht="18.75">
      <c r="A1" s="146" t="s">
        <v>75</v>
      </c>
      <c r="B1" s="146"/>
    </row>
    <row r="2" spans="1:2" ht="18.75">
      <c r="A2" s="132" t="s">
        <v>158</v>
      </c>
      <c r="B2" s="132"/>
    </row>
    <row r="3" spans="1:2" ht="18.75">
      <c r="A3" s="132" t="s">
        <v>1</v>
      </c>
      <c r="B3" s="132"/>
    </row>
    <row r="4" spans="1:2" ht="18.75">
      <c r="A4" s="136" t="str">
        <f>'Прил.10 ведомств.'!A4:F4</f>
        <v>от ____ декабря 2020 года №_____</v>
      </c>
      <c r="B4" s="136"/>
    </row>
    <row r="5" spans="1:2" ht="18.75">
      <c r="A5" s="132" t="s">
        <v>159</v>
      </c>
      <c r="B5" s="132"/>
    </row>
    <row r="6" spans="1:2" ht="18.75">
      <c r="A6" s="132" t="s">
        <v>1</v>
      </c>
      <c r="B6" s="132"/>
    </row>
    <row r="7" spans="1:2" ht="18.75">
      <c r="A7" s="132" t="str">
        <f>'Прил.10 ведомств.'!A7:F7</f>
        <v>на 2021 год и плановый период 2022 и 2023 годов»</v>
      </c>
      <c r="B7" s="132"/>
    </row>
    <row r="8" spans="1:2" ht="18.75">
      <c r="A8" s="44"/>
      <c r="B8" s="44"/>
    </row>
    <row r="9" spans="1:2" ht="99" customHeight="1">
      <c r="A9" s="147" t="s">
        <v>280</v>
      </c>
      <c r="B9" s="147"/>
    </row>
    <row r="10" spans="1:2" ht="18.75">
      <c r="A10" s="39"/>
      <c r="B10" s="40"/>
    </row>
    <row r="11" spans="1:2" ht="37.5">
      <c r="A11" s="70" t="s">
        <v>166</v>
      </c>
      <c r="B11" s="71" t="s">
        <v>167</v>
      </c>
    </row>
    <row r="12" spans="1:2" ht="37.5">
      <c r="A12" s="72" t="s">
        <v>169</v>
      </c>
      <c r="B12" s="31">
        <v>91.3</v>
      </c>
    </row>
    <row r="13" spans="1:2" ht="18.75">
      <c r="A13" s="74" t="s">
        <v>168</v>
      </c>
      <c r="B13" s="30">
        <f>SUM(B11:B12)</f>
        <v>91.3</v>
      </c>
    </row>
  </sheetData>
  <sheetProtection/>
  <mergeCells count="8">
    <mergeCell ref="A1:B1"/>
    <mergeCell ref="A9:B9"/>
    <mergeCell ref="A2:B2"/>
    <mergeCell ref="A3:B3"/>
    <mergeCell ref="A4:B4"/>
    <mergeCell ref="A5:B5"/>
    <mergeCell ref="A6:B6"/>
    <mergeCell ref="A7:B7"/>
  </mergeCells>
  <printOptions/>
  <pageMargins left="0.7086614173228347" right="0.5118110236220472" top="0.7480314960629921" bottom="0.7480314960629921" header="0.31496062992125984" footer="0.31496062992125984"/>
  <pageSetup horizontalDpi="180" verticalDpi="180" orientation="portrait" paperSize="9" r:id="rId1"/>
</worksheet>
</file>

<file path=xl/worksheets/sheet12.xml><?xml version="1.0" encoding="utf-8"?>
<worksheet xmlns="http://schemas.openxmlformats.org/spreadsheetml/2006/main" xmlns:r="http://schemas.openxmlformats.org/officeDocument/2006/relationships">
  <sheetPr>
    <tabColor rgb="FF0000FF"/>
  </sheetPr>
  <dimension ref="A1:C14"/>
  <sheetViews>
    <sheetView zoomScale="80" zoomScaleNormal="80" zoomScalePageLayoutView="0" workbookViewId="0" topLeftCell="A1">
      <selection activeCell="A9" sqref="A9:C9"/>
    </sheetView>
  </sheetViews>
  <sheetFormatPr defaultColWidth="8.8515625" defaultRowHeight="15"/>
  <cols>
    <col min="1" max="1" width="62.28125" style="69" customWidth="1"/>
    <col min="2" max="3" width="15.8515625" style="69" customWidth="1"/>
    <col min="4" max="16384" width="8.8515625" style="69" customWidth="1"/>
  </cols>
  <sheetData>
    <row r="1" spans="1:3" ht="18.75">
      <c r="A1" s="146" t="s">
        <v>165</v>
      </c>
      <c r="B1" s="146"/>
      <c r="C1" s="146"/>
    </row>
    <row r="2" spans="1:3" ht="18.75">
      <c r="A2" s="132" t="s">
        <v>158</v>
      </c>
      <c r="B2" s="132"/>
      <c r="C2" s="132"/>
    </row>
    <row r="3" spans="1:3" ht="18.75">
      <c r="A3" s="132" t="s">
        <v>1</v>
      </c>
      <c r="B3" s="132"/>
      <c r="C3" s="132"/>
    </row>
    <row r="4" spans="1:3" ht="18.75">
      <c r="A4" s="136" t="str">
        <f>'прил.11МБТ'!A4</f>
        <v>от ____ декабря 2020 года №_____</v>
      </c>
      <c r="B4" s="136"/>
      <c r="C4" s="136"/>
    </row>
    <row r="5" spans="1:3" ht="18.75">
      <c r="A5" s="132" t="s">
        <v>159</v>
      </c>
      <c r="B5" s="132"/>
      <c r="C5" s="132"/>
    </row>
    <row r="6" spans="1:3" ht="18.75">
      <c r="A6" s="132" t="s">
        <v>1</v>
      </c>
      <c r="B6" s="132"/>
      <c r="C6" s="132"/>
    </row>
    <row r="7" spans="1:3" ht="18.75">
      <c r="A7" s="132" t="str">
        <f>'прил.11МБТ'!A7</f>
        <v>на 2021 год и плановый период 2022 и 2023 годов»</v>
      </c>
      <c r="B7" s="132"/>
      <c r="C7" s="132"/>
    </row>
    <row r="8" spans="1:2" ht="18.75">
      <c r="A8" s="44"/>
      <c r="B8" s="44"/>
    </row>
    <row r="9" spans="1:3" ht="85.5" customHeight="1">
      <c r="A9" s="147" t="s">
        <v>281</v>
      </c>
      <c r="B9" s="147"/>
      <c r="C9" s="147"/>
    </row>
    <row r="10" spans="1:2" ht="18.75">
      <c r="A10" s="39"/>
      <c r="B10" s="40"/>
    </row>
    <row r="11" spans="1:3" ht="18.75">
      <c r="A11" s="148" t="s">
        <v>166</v>
      </c>
      <c r="B11" s="149" t="s">
        <v>279</v>
      </c>
      <c r="C11" s="150"/>
    </row>
    <row r="12" spans="1:3" ht="18.75">
      <c r="A12" s="148"/>
      <c r="B12" s="71" t="s">
        <v>180</v>
      </c>
      <c r="C12" s="71" t="s">
        <v>246</v>
      </c>
    </row>
    <row r="13" spans="1:3" ht="44.25" customHeight="1">
      <c r="A13" s="72" t="s">
        <v>169</v>
      </c>
      <c r="B13" s="73">
        <v>91.3</v>
      </c>
      <c r="C13" s="73">
        <v>91.3</v>
      </c>
    </row>
    <row r="14" spans="1:3" ht="18.75">
      <c r="A14" s="74" t="s">
        <v>168</v>
      </c>
      <c r="B14" s="75">
        <f>SUM(B11:B13)</f>
        <v>91.3</v>
      </c>
      <c r="C14" s="75">
        <f>SUM(C11:C13)</f>
        <v>91.3</v>
      </c>
    </row>
  </sheetData>
  <sheetProtection/>
  <mergeCells count="10">
    <mergeCell ref="A7:C7"/>
    <mergeCell ref="A9:C9"/>
    <mergeCell ref="A11:A12"/>
    <mergeCell ref="B11:C11"/>
    <mergeCell ref="A1:C1"/>
    <mergeCell ref="A2:C2"/>
    <mergeCell ref="A3:C3"/>
    <mergeCell ref="A4:C4"/>
    <mergeCell ref="A5:C5"/>
    <mergeCell ref="A6:C6"/>
  </mergeCells>
  <printOptions/>
  <pageMargins left="0.7086614173228347" right="0.5118110236220472" top="0.7480314960629921" bottom="0.7480314960629921" header="0.31496062992125984" footer="0.31496062992125984"/>
  <pageSetup horizontalDpi="180" verticalDpi="180" orientation="portrait" paperSize="9" scale="95" r:id="rId1"/>
</worksheet>
</file>

<file path=xl/worksheets/sheet2.xml><?xml version="1.0" encoding="utf-8"?>
<worksheet xmlns="http://schemas.openxmlformats.org/spreadsheetml/2006/main" xmlns:r="http://schemas.openxmlformats.org/officeDocument/2006/relationships">
  <sheetPr>
    <tabColor rgb="FF0000FF"/>
    <pageSetUpPr fitToPage="1"/>
  </sheetPr>
  <dimension ref="A1:C17"/>
  <sheetViews>
    <sheetView zoomScale="70" zoomScaleNormal="70" zoomScalePageLayoutView="0" workbookViewId="0" topLeftCell="A1">
      <selection activeCell="A7" sqref="A7:C7"/>
    </sheetView>
  </sheetViews>
  <sheetFormatPr defaultColWidth="9.140625" defaultRowHeight="15"/>
  <cols>
    <col min="1" max="1" width="15.28125" style="68" customWidth="1"/>
    <col min="2" max="2" width="31.7109375" style="68" customWidth="1"/>
    <col min="3" max="3" width="56.28125" style="68" customWidth="1"/>
    <col min="4" max="16384" width="9.140625" style="68" customWidth="1"/>
  </cols>
  <sheetData>
    <row r="1" spans="1:3" s="5" customFormat="1" ht="18.75">
      <c r="A1" s="113" t="s">
        <v>10</v>
      </c>
      <c r="B1" s="113"/>
      <c r="C1" s="113"/>
    </row>
    <row r="2" spans="1:3" s="5" customFormat="1" ht="18.75">
      <c r="A2" s="113" t="s">
        <v>150</v>
      </c>
      <c r="B2" s="113"/>
      <c r="C2" s="113"/>
    </row>
    <row r="3" spans="1:3" s="5" customFormat="1" ht="18.75">
      <c r="A3" s="113" t="s">
        <v>1</v>
      </c>
      <c r="B3" s="113"/>
      <c r="C3" s="113"/>
    </row>
    <row r="4" spans="1:3" s="5" customFormat="1" ht="18.75" customHeight="1">
      <c r="A4" s="118" t="str">
        <f>'Прил.1 адм-торы'!A4:C4</f>
        <v>от ____ декабря 2020 года №_____</v>
      </c>
      <c r="B4" s="118"/>
      <c r="C4" s="118"/>
    </row>
    <row r="5" spans="1:3" s="5" customFormat="1" ht="18.75">
      <c r="A5" s="113" t="s">
        <v>152</v>
      </c>
      <c r="B5" s="113"/>
      <c r="C5" s="113"/>
    </row>
    <row r="6" spans="1:3" s="5" customFormat="1" ht="18.75">
      <c r="A6" s="113" t="s">
        <v>1</v>
      </c>
      <c r="B6" s="113"/>
      <c r="C6" s="113"/>
    </row>
    <row r="7" spans="1:3" s="5" customFormat="1" ht="18.75">
      <c r="A7" s="118" t="str">
        <f>'Прил.1 адм-торы'!A7:C7</f>
        <v>на 2021 год и плановый период 2022 и 2023 годов»</v>
      </c>
      <c r="B7" s="118"/>
      <c r="C7" s="118"/>
    </row>
    <row r="8" spans="1:3" ht="75.75" customHeight="1">
      <c r="A8" s="124" t="s">
        <v>214</v>
      </c>
      <c r="B8" s="125"/>
      <c r="C8" s="125"/>
    </row>
    <row r="10" spans="1:3" ht="18.75" customHeight="1">
      <c r="A10" s="121" t="s">
        <v>212</v>
      </c>
      <c r="B10" s="121"/>
      <c r="C10" s="121" t="s">
        <v>47</v>
      </c>
    </row>
    <row r="11" spans="1:3" ht="33" customHeight="1">
      <c r="A11" s="121"/>
      <c r="B11" s="121"/>
      <c r="C11" s="121"/>
    </row>
    <row r="12" spans="1:3" ht="77.25" customHeight="1">
      <c r="A12" s="58" t="s">
        <v>12</v>
      </c>
      <c r="B12" s="58" t="s">
        <v>213</v>
      </c>
      <c r="C12" s="121"/>
    </row>
    <row r="13" spans="1:3" ht="18.75">
      <c r="A13" s="56">
        <v>1</v>
      </c>
      <c r="B13" s="56">
        <v>2</v>
      </c>
      <c r="C13" s="56">
        <v>3</v>
      </c>
    </row>
    <row r="14" spans="1:3" ht="55.5" customHeight="1">
      <c r="A14" s="122">
        <v>791</v>
      </c>
      <c r="B14" s="119"/>
      <c r="C14" s="120" t="s">
        <v>155</v>
      </c>
    </row>
    <row r="15" spans="1:3" ht="23.25" customHeight="1">
      <c r="A15" s="123"/>
      <c r="B15" s="119"/>
      <c r="C15" s="120"/>
    </row>
    <row r="16" spans="1:3" ht="37.5">
      <c r="A16" s="56">
        <v>791</v>
      </c>
      <c r="B16" s="41" t="s">
        <v>110</v>
      </c>
      <c r="C16" s="6" t="s">
        <v>112</v>
      </c>
    </row>
    <row r="17" spans="1:3" ht="37.5">
      <c r="A17" s="56">
        <v>791</v>
      </c>
      <c r="B17" s="41" t="s">
        <v>111</v>
      </c>
      <c r="C17" s="6" t="s">
        <v>113</v>
      </c>
    </row>
  </sheetData>
  <sheetProtection/>
  <mergeCells count="13">
    <mergeCell ref="B14:B15"/>
    <mergeCell ref="C14:C15"/>
    <mergeCell ref="C10:C12"/>
    <mergeCell ref="A10:B11"/>
    <mergeCell ref="A14:A15"/>
    <mergeCell ref="A7:C7"/>
    <mergeCell ref="A8:C8"/>
    <mergeCell ref="A1:C1"/>
    <mergeCell ref="A2:C2"/>
    <mergeCell ref="A3:C3"/>
    <mergeCell ref="A4:C4"/>
    <mergeCell ref="A5:C5"/>
    <mergeCell ref="A6:C6"/>
  </mergeCells>
  <printOptions/>
  <pageMargins left="0.7086614173228347" right="0.31496062992125984" top="0.35433070866141736" bottom="0.35433070866141736" header="0.31496062992125984" footer="0.31496062992125984"/>
  <pageSetup fitToHeight="10" fitToWidth="1" horizontalDpi="180" verticalDpi="180" orientation="portrait" paperSize="9" scale="89" r:id="rId1"/>
</worksheet>
</file>

<file path=xl/worksheets/sheet3.xml><?xml version="1.0" encoding="utf-8"?>
<worksheet xmlns="http://schemas.openxmlformats.org/spreadsheetml/2006/main" xmlns:r="http://schemas.openxmlformats.org/officeDocument/2006/relationships">
  <sheetPr>
    <tabColor rgb="FF0000FF"/>
    <pageSetUpPr fitToPage="1"/>
  </sheetPr>
  <dimension ref="A1:D41"/>
  <sheetViews>
    <sheetView zoomScale="70" zoomScaleNormal="70" zoomScalePageLayoutView="0" workbookViewId="0" topLeftCell="A1">
      <selection activeCell="B25" sqref="B25"/>
    </sheetView>
  </sheetViews>
  <sheetFormatPr defaultColWidth="28.28125" defaultRowHeight="15"/>
  <cols>
    <col min="1" max="1" width="32.00390625" style="59" customWidth="1"/>
    <col min="2" max="2" width="70.7109375" style="1" customWidth="1"/>
    <col min="3" max="3" width="18.00390625" style="16" customWidth="1"/>
    <col min="4" max="251" width="9.140625" style="1" customWidth="1"/>
    <col min="252" max="16384" width="28.28125" style="1" customWidth="1"/>
  </cols>
  <sheetData>
    <row r="1" spans="1:3" s="5" customFormat="1" ht="18.75">
      <c r="A1" s="113" t="s">
        <v>11</v>
      </c>
      <c r="B1" s="113"/>
      <c r="C1" s="113"/>
    </row>
    <row r="2" spans="1:3" s="5" customFormat="1" ht="18.75">
      <c r="A2" s="113" t="s">
        <v>150</v>
      </c>
      <c r="B2" s="113"/>
      <c r="C2" s="113"/>
    </row>
    <row r="3" spans="1:3" s="5" customFormat="1" ht="18.75">
      <c r="A3" s="113" t="s">
        <v>1</v>
      </c>
      <c r="B3" s="113"/>
      <c r="C3" s="113"/>
    </row>
    <row r="4" spans="1:3" s="5" customFormat="1" ht="18.75" customHeight="1">
      <c r="A4" s="118" t="str">
        <f>'Прил. 2 источники'!A4:C4</f>
        <v>от ____ декабря 2020 года №_____</v>
      </c>
      <c r="B4" s="118"/>
      <c r="C4" s="118"/>
    </row>
    <row r="5" spans="1:3" s="5" customFormat="1" ht="18.75">
      <c r="A5" s="113" t="s">
        <v>152</v>
      </c>
      <c r="B5" s="113"/>
      <c r="C5" s="113"/>
    </row>
    <row r="6" spans="1:3" s="5" customFormat="1" ht="18.75">
      <c r="A6" s="113" t="s">
        <v>1</v>
      </c>
      <c r="B6" s="113"/>
      <c r="C6" s="113"/>
    </row>
    <row r="7" spans="1:3" s="5" customFormat="1" ht="18.75">
      <c r="A7" s="118" t="str">
        <f>'Прил. 2 источники'!A7:C7</f>
        <v>на 2021 год и плановый период 2022 и 2023 годов»</v>
      </c>
      <c r="B7" s="118"/>
      <c r="C7" s="118"/>
    </row>
    <row r="8" spans="1:3" ht="74.25" customHeight="1">
      <c r="A8" s="124" t="s">
        <v>245</v>
      </c>
      <c r="B8" s="124"/>
      <c r="C8" s="124"/>
    </row>
    <row r="9" spans="1:3" ht="119.25" customHeight="1">
      <c r="A9" s="56" t="s">
        <v>13</v>
      </c>
      <c r="B9" s="56" t="s">
        <v>15</v>
      </c>
      <c r="C9" s="14" t="s">
        <v>43</v>
      </c>
    </row>
    <row r="10" spans="1:3" ht="18.75">
      <c r="A10" s="58">
        <v>1</v>
      </c>
      <c r="B10" s="58">
        <v>2</v>
      </c>
      <c r="C10" s="15">
        <v>3</v>
      </c>
    </row>
    <row r="11" spans="1:3" ht="18.75">
      <c r="A11" s="58"/>
      <c r="B11" s="57" t="s">
        <v>16</v>
      </c>
      <c r="C11" s="34">
        <f>C12+C36</f>
        <v>4493.5</v>
      </c>
    </row>
    <row r="12" spans="1:3" ht="18.75">
      <c r="A12" s="80" t="s">
        <v>17</v>
      </c>
      <c r="B12" s="57" t="s">
        <v>18</v>
      </c>
      <c r="C12" s="34">
        <f>C13+C16+C19+C24+C26+C31+C34</f>
        <v>967.1</v>
      </c>
    </row>
    <row r="13" spans="1:3" ht="18.75">
      <c r="A13" s="80" t="s">
        <v>19</v>
      </c>
      <c r="B13" s="57" t="s">
        <v>20</v>
      </c>
      <c r="C13" s="34">
        <f>C14</f>
        <v>41.8</v>
      </c>
    </row>
    <row r="14" spans="1:3" ht="18.75">
      <c r="A14" s="81" t="s">
        <v>21</v>
      </c>
      <c r="B14" s="6" t="s">
        <v>22</v>
      </c>
      <c r="C14" s="21">
        <f>C15</f>
        <v>41.8</v>
      </c>
    </row>
    <row r="15" spans="1:3" ht="99.75" customHeight="1">
      <c r="A15" s="81" t="s">
        <v>23</v>
      </c>
      <c r="B15" s="6" t="s">
        <v>24</v>
      </c>
      <c r="C15" s="21">
        <v>41.8</v>
      </c>
    </row>
    <row r="16" spans="1:3" ht="18.75">
      <c r="A16" s="80" t="s">
        <v>25</v>
      </c>
      <c r="B16" s="57" t="s">
        <v>26</v>
      </c>
      <c r="C16" s="34">
        <f>C17</f>
        <v>9.6</v>
      </c>
    </row>
    <row r="17" spans="1:3" ht="18.75">
      <c r="A17" s="81" t="s">
        <v>217</v>
      </c>
      <c r="B17" s="6" t="s">
        <v>27</v>
      </c>
      <c r="C17" s="76">
        <f>C18</f>
        <v>9.6</v>
      </c>
    </row>
    <row r="18" spans="1:3" ht="18.75">
      <c r="A18" s="81" t="s">
        <v>28</v>
      </c>
      <c r="B18" s="6" t="s">
        <v>27</v>
      </c>
      <c r="C18" s="76">
        <v>9.6</v>
      </c>
    </row>
    <row r="19" spans="1:3" ht="20.25" customHeight="1">
      <c r="A19" s="80" t="s">
        <v>29</v>
      </c>
      <c r="B19" s="57" t="s">
        <v>30</v>
      </c>
      <c r="C19" s="34">
        <f>C20+C21</f>
        <v>782.8</v>
      </c>
    </row>
    <row r="20" spans="1:3" ht="55.5" customHeight="1">
      <c r="A20" s="81" t="s">
        <v>116</v>
      </c>
      <c r="B20" s="6" t="s">
        <v>218</v>
      </c>
      <c r="C20" s="76">
        <v>152.5</v>
      </c>
    </row>
    <row r="21" spans="1:3" ht="18.75">
      <c r="A21" s="81" t="s">
        <v>31</v>
      </c>
      <c r="B21" s="6" t="s">
        <v>32</v>
      </c>
      <c r="C21" s="76">
        <f>C22+C23</f>
        <v>630.3</v>
      </c>
    </row>
    <row r="22" spans="1:3" ht="38.25" customHeight="1">
      <c r="A22" s="81" t="s">
        <v>117</v>
      </c>
      <c r="B22" s="6" t="s">
        <v>239</v>
      </c>
      <c r="C22" s="76">
        <v>420.3</v>
      </c>
    </row>
    <row r="23" spans="1:3" ht="39" customHeight="1">
      <c r="A23" s="81" t="s">
        <v>118</v>
      </c>
      <c r="B23" s="6" t="s">
        <v>238</v>
      </c>
      <c r="C23" s="76">
        <v>210</v>
      </c>
    </row>
    <row r="24" spans="1:3" s="9" customFormat="1" ht="18.75">
      <c r="A24" s="80" t="s">
        <v>120</v>
      </c>
      <c r="B24" s="57" t="s">
        <v>33</v>
      </c>
      <c r="C24" s="34">
        <f>C25</f>
        <v>0.5</v>
      </c>
    </row>
    <row r="25" spans="1:3" ht="94.5" customHeight="1">
      <c r="A25" s="81" t="s">
        <v>119</v>
      </c>
      <c r="B25" s="6" t="s">
        <v>183</v>
      </c>
      <c r="C25" s="76">
        <v>0.5</v>
      </c>
    </row>
    <row r="26" spans="1:3" ht="56.25">
      <c r="A26" s="80" t="s">
        <v>34</v>
      </c>
      <c r="B26" s="57" t="s">
        <v>0</v>
      </c>
      <c r="C26" s="34">
        <f>C27+C30</f>
        <v>97.30000000000001</v>
      </c>
    </row>
    <row r="27" spans="1:3" ht="97.5" customHeight="1">
      <c r="A27" s="81" t="s">
        <v>35</v>
      </c>
      <c r="B27" s="6" t="s">
        <v>36</v>
      </c>
      <c r="C27" s="76">
        <f>SUM(C28:C29)</f>
        <v>56.7</v>
      </c>
    </row>
    <row r="28" spans="1:3" s="12" customFormat="1" ht="95.25" customHeight="1">
      <c r="A28" s="105" t="s">
        <v>178</v>
      </c>
      <c r="B28" s="106" t="s">
        <v>177</v>
      </c>
      <c r="C28" s="21">
        <v>44.7</v>
      </c>
    </row>
    <row r="29" spans="1:3" ht="97.5" customHeight="1">
      <c r="A29" s="81" t="s">
        <v>179</v>
      </c>
      <c r="B29" s="107" t="s">
        <v>182</v>
      </c>
      <c r="C29" s="76">
        <v>12</v>
      </c>
    </row>
    <row r="30" spans="1:4" ht="99.75" customHeight="1">
      <c r="A30" s="108" t="s">
        <v>94</v>
      </c>
      <c r="B30" s="6" t="s">
        <v>216</v>
      </c>
      <c r="C30" s="76">
        <v>40.6</v>
      </c>
      <c r="D30" s="1" t="s">
        <v>241</v>
      </c>
    </row>
    <row r="31" spans="1:3" ht="40.5" customHeight="1">
      <c r="A31" s="80" t="s">
        <v>37</v>
      </c>
      <c r="B31" s="57" t="s">
        <v>219</v>
      </c>
      <c r="C31" s="34">
        <f>C32+C33</f>
        <v>28.6</v>
      </c>
    </row>
    <row r="32" spans="1:3" ht="36.75" customHeight="1">
      <c r="A32" s="81" t="s">
        <v>81</v>
      </c>
      <c r="B32" s="6" t="s">
        <v>114</v>
      </c>
      <c r="C32" s="76">
        <v>0.5</v>
      </c>
    </row>
    <row r="33" spans="1:3" ht="56.25">
      <c r="A33" s="109" t="s">
        <v>83</v>
      </c>
      <c r="B33" s="6" t="s">
        <v>223</v>
      </c>
      <c r="C33" s="76">
        <v>28.1</v>
      </c>
    </row>
    <row r="34" spans="1:3" ht="18.75">
      <c r="A34" s="80" t="s">
        <v>242</v>
      </c>
      <c r="B34" s="57" t="s">
        <v>243</v>
      </c>
      <c r="C34" s="34">
        <f>C35</f>
        <v>6.5</v>
      </c>
    </row>
    <row r="35" spans="1:3" ht="56.25">
      <c r="A35" s="109" t="s">
        <v>88</v>
      </c>
      <c r="B35" s="110" t="s">
        <v>244</v>
      </c>
      <c r="C35" s="76">
        <v>6.5</v>
      </c>
    </row>
    <row r="36" spans="1:3" s="9" customFormat="1" ht="18.75">
      <c r="A36" s="80" t="s">
        <v>4</v>
      </c>
      <c r="B36" s="57" t="s">
        <v>40</v>
      </c>
      <c r="C36" s="34">
        <f>C37</f>
        <v>3526.4</v>
      </c>
    </row>
    <row r="37" spans="1:3" s="9" customFormat="1" ht="56.25">
      <c r="A37" s="80" t="s">
        <v>220</v>
      </c>
      <c r="B37" s="57" t="s">
        <v>41</v>
      </c>
      <c r="C37" s="78">
        <f>SUM(C38:C41)</f>
        <v>3526.4</v>
      </c>
    </row>
    <row r="38" spans="1:3" ht="56.25">
      <c r="A38" s="111" t="s">
        <v>224</v>
      </c>
      <c r="B38" s="6" t="s">
        <v>225</v>
      </c>
      <c r="C38" s="77">
        <v>2787.9</v>
      </c>
    </row>
    <row r="39" spans="1:3" ht="56.25">
      <c r="A39" s="111" t="s">
        <v>221</v>
      </c>
      <c r="B39" s="6" t="s">
        <v>147</v>
      </c>
      <c r="C39" s="79">
        <v>88.5</v>
      </c>
    </row>
    <row r="40" spans="1:3" ht="93.75" customHeight="1">
      <c r="A40" s="111" t="s">
        <v>222</v>
      </c>
      <c r="B40" s="6" t="s">
        <v>121</v>
      </c>
      <c r="C40" s="79">
        <v>150</v>
      </c>
    </row>
    <row r="41" spans="1:3" ht="41.25" customHeight="1">
      <c r="A41" s="111" t="s">
        <v>240</v>
      </c>
      <c r="B41" s="6" t="s">
        <v>148</v>
      </c>
      <c r="C41" s="79">
        <v>500</v>
      </c>
    </row>
  </sheetData>
  <sheetProtection/>
  <mergeCells count="8">
    <mergeCell ref="A7:C7"/>
    <mergeCell ref="A8:C8"/>
    <mergeCell ref="A1:C1"/>
    <mergeCell ref="A2:C2"/>
    <mergeCell ref="A3:C3"/>
    <mergeCell ref="A4:C4"/>
    <mergeCell ref="A5:C5"/>
    <mergeCell ref="A6:C6"/>
  </mergeCells>
  <printOptions/>
  <pageMargins left="0.9055118110236221" right="0" top="0.1968503937007874" bottom="0.1968503937007874" header="0.31496062992125984" footer="0.31496062992125984"/>
  <pageSetup fitToHeight="4" fitToWidth="1" horizontalDpi="180" verticalDpi="180" orientation="portrait" paperSize="9" scale="52" r:id="rId1"/>
</worksheet>
</file>

<file path=xl/worksheets/sheet4.xml><?xml version="1.0" encoding="utf-8"?>
<worksheet xmlns="http://schemas.openxmlformats.org/spreadsheetml/2006/main" xmlns:r="http://schemas.openxmlformats.org/officeDocument/2006/relationships">
  <sheetPr>
    <tabColor rgb="FF0000FF"/>
    <pageSetUpPr fitToPage="1"/>
  </sheetPr>
  <dimension ref="A2:D44"/>
  <sheetViews>
    <sheetView zoomScale="70" zoomScaleNormal="70" zoomScalePageLayoutView="0" workbookViewId="0" topLeftCell="A1">
      <selection activeCell="B18" sqref="B18"/>
    </sheetView>
  </sheetViews>
  <sheetFormatPr defaultColWidth="9.140625" defaultRowHeight="15"/>
  <cols>
    <col min="1" max="1" width="34.00390625" style="64" customWidth="1"/>
    <col min="2" max="2" width="57.8515625" style="12" customWidth="1"/>
    <col min="3" max="3" width="14.28125" style="12" customWidth="1"/>
    <col min="4" max="4" width="14.140625" style="10" customWidth="1"/>
    <col min="5" max="16384" width="9.140625" style="1" customWidth="1"/>
  </cols>
  <sheetData>
    <row r="2" spans="1:4" s="5" customFormat="1" ht="18.75">
      <c r="A2" s="126" t="s">
        <v>42</v>
      </c>
      <c r="B2" s="126"/>
      <c r="C2" s="126"/>
      <c r="D2" s="126"/>
    </row>
    <row r="3" spans="1:4" s="5" customFormat="1" ht="18.75">
      <c r="A3" s="126" t="s">
        <v>156</v>
      </c>
      <c r="B3" s="126"/>
      <c r="C3" s="126"/>
      <c r="D3" s="126"/>
    </row>
    <row r="4" spans="1:4" s="5" customFormat="1" ht="18.75">
      <c r="A4" s="126" t="s">
        <v>1</v>
      </c>
      <c r="B4" s="126"/>
      <c r="C4" s="126"/>
      <c r="D4" s="126"/>
    </row>
    <row r="5" spans="1:4" s="5" customFormat="1" ht="18.75">
      <c r="A5" s="126" t="str">
        <f>'Прил. 3 доходы'!A4:C4</f>
        <v>от ____ декабря 2020 года №_____</v>
      </c>
      <c r="B5" s="126"/>
      <c r="C5" s="126"/>
      <c r="D5" s="126"/>
    </row>
    <row r="6" spans="1:4" s="5" customFormat="1" ht="18.75">
      <c r="A6" s="126" t="s">
        <v>157</v>
      </c>
      <c r="B6" s="126"/>
      <c r="C6" s="126"/>
      <c r="D6" s="126"/>
    </row>
    <row r="7" spans="1:4" s="5" customFormat="1" ht="18.75">
      <c r="A7" s="126" t="s">
        <v>1</v>
      </c>
      <c r="B7" s="126"/>
      <c r="C7" s="126"/>
      <c r="D7" s="126"/>
    </row>
    <row r="8" spans="1:4" s="5" customFormat="1" ht="18.75">
      <c r="A8" s="126" t="str">
        <f>'Прил. 3 доходы'!A7:C7</f>
        <v>на 2021 год и плановый период 2022 и 2023 годов»</v>
      </c>
      <c r="B8" s="126"/>
      <c r="C8" s="126"/>
      <c r="D8" s="126"/>
    </row>
    <row r="9" spans="1:4" ht="43.5" customHeight="1">
      <c r="A9" s="127" t="s">
        <v>247</v>
      </c>
      <c r="B9" s="127"/>
      <c r="C9" s="127"/>
      <c r="D9" s="127"/>
    </row>
    <row r="10" spans="1:4" ht="18.75">
      <c r="A10" s="60"/>
      <c r="B10" s="60"/>
      <c r="C10" s="60"/>
      <c r="D10" s="8" t="s">
        <v>14</v>
      </c>
    </row>
    <row r="11" spans="1:4" ht="18.75">
      <c r="A11" s="128" t="s">
        <v>13</v>
      </c>
      <c r="B11" s="128" t="s">
        <v>44</v>
      </c>
      <c r="C11" s="130" t="s">
        <v>43</v>
      </c>
      <c r="D11" s="131"/>
    </row>
    <row r="12" spans="1:4" ht="18.75">
      <c r="A12" s="129"/>
      <c r="B12" s="129"/>
      <c r="C12" s="11" t="s">
        <v>180</v>
      </c>
      <c r="D12" s="32" t="s">
        <v>246</v>
      </c>
    </row>
    <row r="13" spans="1:4" ht="18.75">
      <c r="A13" s="58">
        <v>1</v>
      </c>
      <c r="B13" s="58">
        <v>2</v>
      </c>
      <c r="C13" s="15">
        <v>3</v>
      </c>
      <c r="D13" s="15">
        <v>4</v>
      </c>
    </row>
    <row r="14" spans="1:4" ht="18.75">
      <c r="A14" s="58"/>
      <c r="B14" s="57" t="s">
        <v>16</v>
      </c>
      <c r="C14" s="34">
        <f>C15+C39</f>
        <v>3994.3</v>
      </c>
      <c r="D14" s="34">
        <f>D15+D39</f>
        <v>3995.2000000000003</v>
      </c>
    </row>
    <row r="15" spans="1:4" ht="37.5">
      <c r="A15" s="80" t="s">
        <v>17</v>
      </c>
      <c r="B15" s="57" t="s">
        <v>18</v>
      </c>
      <c r="C15" s="34">
        <f>C16+C19+C22+C27+C29+C34+C37</f>
        <v>967.9</v>
      </c>
      <c r="D15" s="34">
        <f>D16+D19+D22+D27+D29+D34+D37</f>
        <v>968.8000000000001</v>
      </c>
    </row>
    <row r="16" spans="1:4" ht="18.75">
      <c r="A16" s="80" t="s">
        <v>19</v>
      </c>
      <c r="B16" s="57" t="s">
        <v>20</v>
      </c>
      <c r="C16" s="34">
        <f>C17</f>
        <v>42.6</v>
      </c>
      <c r="D16" s="34">
        <f>D17</f>
        <v>43.5</v>
      </c>
    </row>
    <row r="17" spans="1:4" ht="18.75">
      <c r="A17" s="81" t="s">
        <v>21</v>
      </c>
      <c r="B17" s="6" t="s">
        <v>22</v>
      </c>
      <c r="C17" s="21">
        <f>C18</f>
        <v>42.6</v>
      </c>
      <c r="D17" s="21">
        <f>D18</f>
        <v>43.5</v>
      </c>
    </row>
    <row r="18" spans="1:4" ht="131.25">
      <c r="A18" s="81" t="s">
        <v>23</v>
      </c>
      <c r="B18" s="6" t="s">
        <v>24</v>
      </c>
      <c r="C18" s="21">
        <v>42.6</v>
      </c>
      <c r="D18" s="21">
        <v>43.5</v>
      </c>
    </row>
    <row r="19" spans="1:4" ht="18.75">
      <c r="A19" s="80" t="s">
        <v>25</v>
      </c>
      <c r="B19" s="57" t="s">
        <v>26</v>
      </c>
      <c r="C19" s="34">
        <f>C20</f>
        <v>9.6</v>
      </c>
      <c r="D19" s="34">
        <f>D20</f>
        <v>9.6</v>
      </c>
    </row>
    <row r="20" spans="1:4" ht="18.75">
      <c r="A20" s="81" t="s">
        <v>217</v>
      </c>
      <c r="B20" s="6" t="s">
        <v>27</v>
      </c>
      <c r="C20" s="76">
        <f>C21</f>
        <v>9.6</v>
      </c>
      <c r="D20" s="76">
        <f>D21</f>
        <v>9.6</v>
      </c>
    </row>
    <row r="21" spans="1:4" ht="18.75">
      <c r="A21" s="81" t="s">
        <v>28</v>
      </c>
      <c r="B21" s="6" t="s">
        <v>27</v>
      </c>
      <c r="C21" s="76">
        <v>9.6</v>
      </c>
      <c r="D21" s="76">
        <v>9.6</v>
      </c>
    </row>
    <row r="22" spans="1:4" ht="18.75">
      <c r="A22" s="80" t="s">
        <v>29</v>
      </c>
      <c r="B22" s="57" t="s">
        <v>30</v>
      </c>
      <c r="C22" s="34">
        <f>C23+C24</f>
        <v>782.8</v>
      </c>
      <c r="D22" s="34">
        <f>D23+D24</f>
        <v>782.8</v>
      </c>
    </row>
    <row r="23" spans="1:4" ht="75">
      <c r="A23" s="81" t="s">
        <v>116</v>
      </c>
      <c r="B23" s="6" t="s">
        <v>218</v>
      </c>
      <c r="C23" s="76">
        <v>152.5</v>
      </c>
      <c r="D23" s="76">
        <v>152.5</v>
      </c>
    </row>
    <row r="24" spans="1:4" ht="18.75">
      <c r="A24" s="81" t="s">
        <v>31</v>
      </c>
      <c r="B24" s="6" t="s">
        <v>32</v>
      </c>
      <c r="C24" s="76">
        <f>C25+C26</f>
        <v>630.3</v>
      </c>
      <c r="D24" s="76">
        <f>D25+D26</f>
        <v>630.3</v>
      </c>
    </row>
    <row r="25" spans="1:4" ht="75">
      <c r="A25" s="81" t="s">
        <v>117</v>
      </c>
      <c r="B25" s="6" t="s">
        <v>239</v>
      </c>
      <c r="C25" s="76">
        <v>420.3</v>
      </c>
      <c r="D25" s="76">
        <v>420.3</v>
      </c>
    </row>
    <row r="26" spans="1:4" ht="93.75">
      <c r="A26" s="81" t="s">
        <v>118</v>
      </c>
      <c r="B26" s="6" t="s">
        <v>238</v>
      </c>
      <c r="C26" s="76">
        <v>210</v>
      </c>
      <c r="D26" s="76">
        <v>210</v>
      </c>
    </row>
    <row r="27" spans="1:4" s="9" customFormat="1" ht="18.75">
      <c r="A27" s="80" t="s">
        <v>120</v>
      </c>
      <c r="B27" s="57" t="s">
        <v>33</v>
      </c>
      <c r="C27" s="34">
        <f>C28</f>
        <v>0.5</v>
      </c>
      <c r="D27" s="34">
        <f>D28</f>
        <v>0.5</v>
      </c>
    </row>
    <row r="28" spans="1:4" ht="150">
      <c r="A28" s="81" t="s">
        <v>119</v>
      </c>
      <c r="B28" s="6" t="s">
        <v>183</v>
      </c>
      <c r="C28" s="76">
        <v>0.5</v>
      </c>
      <c r="D28" s="76">
        <v>0.5</v>
      </c>
    </row>
    <row r="29" spans="1:4" ht="75">
      <c r="A29" s="80" t="s">
        <v>34</v>
      </c>
      <c r="B29" s="57" t="s">
        <v>0</v>
      </c>
      <c r="C29" s="34">
        <f>C30+C33</f>
        <v>97.30000000000001</v>
      </c>
      <c r="D29" s="34">
        <f>D30+D33</f>
        <v>97.30000000000001</v>
      </c>
    </row>
    <row r="30" spans="1:4" ht="168.75">
      <c r="A30" s="81" t="s">
        <v>35</v>
      </c>
      <c r="B30" s="6" t="s">
        <v>36</v>
      </c>
      <c r="C30" s="76">
        <f>SUM(C31:C32)</f>
        <v>56.7</v>
      </c>
      <c r="D30" s="76">
        <f>SUM(D31:D32)</f>
        <v>56.7</v>
      </c>
    </row>
    <row r="31" spans="1:4" s="12" customFormat="1" ht="131.25">
      <c r="A31" s="105" t="s">
        <v>178</v>
      </c>
      <c r="B31" s="106" t="s">
        <v>177</v>
      </c>
      <c r="C31" s="21">
        <v>44.7</v>
      </c>
      <c r="D31" s="21">
        <v>44.7</v>
      </c>
    </row>
    <row r="32" spans="1:4" ht="112.5">
      <c r="A32" s="81" t="s">
        <v>179</v>
      </c>
      <c r="B32" s="107" t="s">
        <v>182</v>
      </c>
      <c r="C32" s="76">
        <v>12</v>
      </c>
      <c r="D32" s="76">
        <v>12</v>
      </c>
    </row>
    <row r="33" spans="1:4" ht="131.25">
      <c r="A33" s="108" t="s">
        <v>94</v>
      </c>
      <c r="B33" s="6" t="s">
        <v>216</v>
      </c>
      <c r="C33" s="76">
        <v>40.6</v>
      </c>
      <c r="D33" s="76">
        <v>40.6</v>
      </c>
    </row>
    <row r="34" spans="1:4" ht="56.25">
      <c r="A34" s="80" t="s">
        <v>37</v>
      </c>
      <c r="B34" s="57" t="s">
        <v>219</v>
      </c>
      <c r="C34" s="34">
        <f>C35+C36</f>
        <v>28.6</v>
      </c>
      <c r="D34" s="34">
        <f>D35+D36</f>
        <v>28.6</v>
      </c>
    </row>
    <row r="35" spans="1:4" ht="56.25">
      <c r="A35" s="81" t="s">
        <v>81</v>
      </c>
      <c r="B35" s="6" t="s">
        <v>114</v>
      </c>
      <c r="C35" s="76">
        <v>0.5</v>
      </c>
      <c r="D35" s="76">
        <v>0.5</v>
      </c>
    </row>
    <row r="36" spans="1:4" ht="56.25">
      <c r="A36" s="109" t="s">
        <v>83</v>
      </c>
      <c r="B36" s="6" t="s">
        <v>223</v>
      </c>
      <c r="C36" s="76">
        <v>28.1</v>
      </c>
      <c r="D36" s="76">
        <v>28.1</v>
      </c>
    </row>
    <row r="37" spans="1:4" ht="18.75">
      <c r="A37" s="80" t="s">
        <v>242</v>
      </c>
      <c r="B37" s="57" t="s">
        <v>243</v>
      </c>
      <c r="C37" s="34">
        <f>C38</f>
        <v>6.5</v>
      </c>
      <c r="D37" s="34">
        <f>D38</f>
        <v>6.5</v>
      </c>
    </row>
    <row r="38" spans="1:4" ht="56.25">
      <c r="A38" s="109" t="s">
        <v>88</v>
      </c>
      <c r="B38" s="110" t="s">
        <v>244</v>
      </c>
      <c r="C38" s="76">
        <v>6.5</v>
      </c>
      <c r="D38" s="76">
        <v>6.5</v>
      </c>
    </row>
    <row r="39" spans="1:4" s="9" customFormat="1" ht="18.75">
      <c r="A39" s="80" t="s">
        <v>4</v>
      </c>
      <c r="B39" s="57" t="s">
        <v>40</v>
      </c>
      <c r="C39" s="34">
        <f>C40</f>
        <v>3026.4</v>
      </c>
      <c r="D39" s="34">
        <f>D40</f>
        <v>3026.4</v>
      </c>
    </row>
    <row r="40" spans="1:4" s="9" customFormat="1" ht="56.25">
      <c r="A40" s="80" t="s">
        <v>220</v>
      </c>
      <c r="B40" s="57" t="s">
        <v>41</v>
      </c>
      <c r="C40" s="78">
        <f>SUM(C41:C44)</f>
        <v>3026.4</v>
      </c>
      <c r="D40" s="78">
        <f>SUM(D41:D44)</f>
        <v>3026.4</v>
      </c>
    </row>
    <row r="41" spans="1:4" ht="56.25">
      <c r="A41" s="111" t="s">
        <v>224</v>
      </c>
      <c r="B41" s="6" t="s">
        <v>225</v>
      </c>
      <c r="C41" s="77">
        <v>2787.9</v>
      </c>
      <c r="D41" s="77">
        <v>2787.9</v>
      </c>
    </row>
    <row r="42" spans="1:4" ht="75">
      <c r="A42" s="111" t="s">
        <v>221</v>
      </c>
      <c r="B42" s="6" t="s">
        <v>147</v>
      </c>
      <c r="C42" s="79">
        <v>88.5</v>
      </c>
      <c r="D42" s="79">
        <v>88.5</v>
      </c>
    </row>
    <row r="43" spans="1:4" ht="112.5">
      <c r="A43" s="111" t="s">
        <v>222</v>
      </c>
      <c r="B43" s="6" t="s">
        <v>121</v>
      </c>
      <c r="C43" s="79">
        <v>150</v>
      </c>
      <c r="D43" s="79">
        <v>150</v>
      </c>
    </row>
    <row r="44" spans="1:4" ht="37.5">
      <c r="A44" s="111" t="s">
        <v>240</v>
      </c>
      <c r="B44" s="6" t="s">
        <v>148</v>
      </c>
      <c r="C44" s="79"/>
      <c r="D44" s="79"/>
    </row>
  </sheetData>
  <sheetProtection/>
  <mergeCells count="11">
    <mergeCell ref="A2:D2"/>
    <mergeCell ref="A3:D3"/>
    <mergeCell ref="A4:D4"/>
    <mergeCell ref="A5:D5"/>
    <mergeCell ref="A6:D6"/>
    <mergeCell ref="A8:D8"/>
    <mergeCell ref="A9:D9"/>
    <mergeCell ref="A11:A12"/>
    <mergeCell ref="B11:B12"/>
    <mergeCell ref="C11:D11"/>
    <mergeCell ref="A7:D7"/>
  </mergeCells>
  <printOptions/>
  <pageMargins left="0.9055118110236221" right="0" top="0.1968503937007874" bottom="0.1968503937007874" header="0.31496062992125984" footer="0.31496062992125984"/>
  <pageSetup fitToHeight="4" fitToWidth="1" horizontalDpi="180" verticalDpi="180" orientation="portrait" paperSize="9" scale="76" r:id="rId1"/>
</worksheet>
</file>

<file path=xl/worksheets/sheet5.xml><?xml version="1.0" encoding="utf-8"?>
<worksheet xmlns="http://schemas.openxmlformats.org/spreadsheetml/2006/main" xmlns:r="http://schemas.openxmlformats.org/officeDocument/2006/relationships">
  <sheetPr>
    <tabColor rgb="FF0000FF"/>
    <pageSetUpPr fitToPage="1"/>
  </sheetPr>
  <dimension ref="A1:F75"/>
  <sheetViews>
    <sheetView zoomScale="70" zoomScaleNormal="70" zoomScalePageLayoutView="0" workbookViewId="0" topLeftCell="A28">
      <selection activeCell="A36" sqref="A36"/>
    </sheetView>
  </sheetViews>
  <sheetFormatPr defaultColWidth="9.140625" defaultRowHeight="15"/>
  <cols>
    <col min="1" max="1" width="57.57421875" style="28" customWidth="1"/>
    <col min="2" max="2" width="12.00390625" style="48" customWidth="1"/>
    <col min="3" max="3" width="16.28125" style="49" customWidth="1"/>
    <col min="4" max="4" width="8.28125" style="49" customWidth="1"/>
    <col min="5" max="5" width="15.57421875" style="50" customWidth="1"/>
    <col min="6" max="6" width="9.57421875" style="23" bestFit="1" customWidth="1"/>
    <col min="7" max="16384" width="9.140625" style="23" customWidth="1"/>
  </cols>
  <sheetData>
    <row r="1" spans="1:5" s="3" customFormat="1" ht="18.75">
      <c r="A1" s="132" t="s">
        <v>45</v>
      </c>
      <c r="B1" s="132"/>
      <c r="C1" s="132"/>
      <c r="D1" s="132"/>
      <c r="E1" s="132"/>
    </row>
    <row r="2" spans="1:5" s="3" customFormat="1" ht="18.75" customHeight="1">
      <c r="A2" s="132" t="s">
        <v>158</v>
      </c>
      <c r="B2" s="132"/>
      <c r="C2" s="132"/>
      <c r="D2" s="132"/>
      <c r="E2" s="132"/>
    </row>
    <row r="3" spans="1:5" s="3" customFormat="1" ht="18.75" customHeight="1">
      <c r="A3" s="132" t="s">
        <v>1</v>
      </c>
      <c r="B3" s="132"/>
      <c r="C3" s="132"/>
      <c r="D3" s="132"/>
      <c r="E3" s="132"/>
    </row>
    <row r="4" spans="1:5" s="3" customFormat="1" ht="18.75">
      <c r="A4" s="136" t="str">
        <f>'Прил. 4 доходы'!A5:D5</f>
        <v>от ____ декабря 2020 года №_____</v>
      </c>
      <c r="B4" s="136"/>
      <c r="C4" s="136"/>
      <c r="D4" s="136"/>
      <c r="E4" s="136"/>
    </row>
    <row r="5" spans="1:5" s="3" customFormat="1" ht="18.75" customHeight="1">
      <c r="A5" s="132" t="s">
        <v>159</v>
      </c>
      <c r="B5" s="132"/>
      <c r="C5" s="132"/>
      <c r="D5" s="132"/>
      <c r="E5" s="132"/>
    </row>
    <row r="6" spans="1:5" s="3" customFormat="1" ht="18.75" customHeight="1">
      <c r="A6" s="132" t="s">
        <v>1</v>
      </c>
      <c r="B6" s="132"/>
      <c r="C6" s="132"/>
      <c r="D6" s="132"/>
      <c r="E6" s="132"/>
    </row>
    <row r="7" spans="1:5" s="3" customFormat="1" ht="18.75" customHeight="1">
      <c r="A7" s="132" t="str">
        <f>'Прил. 4 доходы'!A8:D8</f>
        <v>на 2021 год и плановый период 2022 и 2023 годов»</v>
      </c>
      <c r="B7" s="132"/>
      <c r="C7" s="132"/>
      <c r="D7" s="132"/>
      <c r="E7" s="132"/>
    </row>
    <row r="8" spans="1:5" ht="18.75">
      <c r="A8" s="133"/>
      <c r="B8" s="133"/>
      <c r="C8" s="133"/>
      <c r="D8" s="133"/>
      <c r="E8" s="133"/>
    </row>
    <row r="9" spans="1:6" ht="93" customHeight="1">
      <c r="A9" s="134" t="s">
        <v>248</v>
      </c>
      <c r="B9" s="134"/>
      <c r="C9" s="134"/>
      <c r="D9" s="134"/>
      <c r="E9" s="134"/>
      <c r="F9" s="2"/>
    </row>
    <row r="10" spans="1:5" s="28" customFormat="1" ht="18.75">
      <c r="A10" s="135"/>
      <c r="B10" s="135"/>
      <c r="C10" s="135"/>
      <c r="D10" s="135"/>
      <c r="E10" s="135"/>
    </row>
    <row r="11" spans="1:5" ht="37.5">
      <c r="A11" s="58" t="s">
        <v>47</v>
      </c>
      <c r="B11" s="17" t="s">
        <v>48</v>
      </c>
      <c r="C11" s="18" t="s">
        <v>123</v>
      </c>
      <c r="D11" s="18" t="s">
        <v>50</v>
      </c>
      <c r="E11" s="45" t="s">
        <v>136</v>
      </c>
    </row>
    <row r="12" spans="1:5" s="65" customFormat="1" ht="18.75">
      <c r="A12" s="56">
        <v>1</v>
      </c>
      <c r="B12" s="19" t="s">
        <v>170</v>
      </c>
      <c r="C12" s="42">
        <v>3</v>
      </c>
      <c r="D12" s="42">
        <v>4</v>
      </c>
      <c r="E12" s="19" t="s">
        <v>171</v>
      </c>
    </row>
    <row r="13" spans="1:5" ht="18.75">
      <c r="A13" s="43" t="s">
        <v>16</v>
      </c>
      <c r="B13" s="17"/>
      <c r="C13" s="18"/>
      <c r="D13" s="18"/>
      <c r="E13" s="20">
        <f>E14+E33+E39+E45++E50+E66+E71</f>
        <v>4493.5</v>
      </c>
    </row>
    <row r="14" spans="1:5" s="25" customFormat="1" ht="24" customHeight="1">
      <c r="A14" s="43" t="s">
        <v>51</v>
      </c>
      <c r="B14" s="17" t="s">
        <v>52</v>
      </c>
      <c r="C14" s="18"/>
      <c r="D14" s="18"/>
      <c r="E14" s="20">
        <f>E15+E19+E25+E29</f>
        <v>2554.9</v>
      </c>
    </row>
    <row r="15" spans="1:5" s="25" customFormat="1" ht="59.25" customHeight="1">
      <c r="A15" s="43" t="s">
        <v>135</v>
      </c>
      <c r="B15" s="17" t="s">
        <v>129</v>
      </c>
      <c r="C15" s="18"/>
      <c r="D15" s="18"/>
      <c r="E15" s="26">
        <f>E16</f>
        <v>730.5</v>
      </c>
    </row>
    <row r="16" spans="1:5" ht="83.25" customHeight="1">
      <c r="A16" s="92" t="s">
        <v>249</v>
      </c>
      <c r="B16" s="19" t="s">
        <v>129</v>
      </c>
      <c r="C16" s="19" t="s">
        <v>139</v>
      </c>
      <c r="D16" s="42"/>
      <c r="E16" s="21">
        <f>E17</f>
        <v>730.5</v>
      </c>
    </row>
    <row r="17" spans="1:5" ht="18.75">
      <c r="A17" s="41" t="s">
        <v>134</v>
      </c>
      <c r="B17" s="19" t="s">
        <v>129</v>
      </c>
      <c r="C17" s="19" t="s">
        <v>140</v>
      </c>
      <c r="D17" s="42"/>
      <c r="E17" s="21">
        <f>E18</f>
        <v>730.5</v>
      </c>
    </row>
    <row r="18" spans="1:5" ht="93.75" customHeight="1">
      <c r="A18" s="41" t="s">
        <v>54</v>
      </c>
      <c r="B18" s="19" t="s">
        <v>129</v>
      </c>
      <c r="C18" s="19" t="s">
        <v>140</v>
      </c>
      <c r="D18" s="42">
        <v>100</v>
      </c>
      <c r="E18" s="91">
        <v>730.5</v>
      </c>
    </row>
    <row r="19" spans="1:5" s="25" customFormat="1" ht="77.25" customHeight="1">
      <c r="A19" s="43" t="s">
        <v>57</v>
      </c>
      <c r="B19" s="17" t="s">
        <v>58</v>
      </c>
      <c r="C19" s="18"/>
      <c r="D19" s="18"/>
      <c r="E19" s="26">
        <f>E20</f>
        <v>1789</v>
      </c>
    </row>
    <row r="20" spans="1:5" ht="119.25" customHeight="1">
      <c r="A20" s="92" t="s">
        <v>249</v>
      </c>
      <c r="B20" s="19" t="s">
        <v>58</v>
      </c>
      <c r="C20" s="19" t="s">
        <v>139</v>
      </c>
      <c r="D20" s="42"/>
      <c r="E20" s="21">
        <f>E21</f>
        <v>1789</v>
      </c>
    </row>
    <row r="21" spans="1:5" ht="37.5">
      <c r="A21" s="41" t="s">
        <v>53</v>
      </c>
      <c r="B21" s="19" t="s">
        <v>58</v>
      </c>
      <c r="C21" s="19" t="s">
        <v>141</v>
      </c>
      <c r="D21" s="42"/>
      <c r="E21" s="21">
        <f>E22+E23+E24</f>
        <v>1789</v>
      </c>
    </row>
    <row r="22" spans="1:5" ht="90" customHeight="1">
      <c r="A22" s="41" t="s">
        <v>54</v>
      </c>
      <c r="B22" s="19" t="s">
        <v>58</v>
      </c>
      <c r="C22" s="19" t="s">
        <v>141</v>
      </c>
      <c r="D22" s="42">
        <v>100</v>
      </c>
      <c r="E22" s="91">
        <v>1194.8</v>
      </c>
    </row>
    <row r="23" spans="1:5" ht="56.25">
      <c r="A23" s="41" t="s">
        <v>257</v>
      </c>
      <c r="B23" s="19" t="s">
        <v>58</v>
      </c>
      <c r="C23" s="19" t="s">
        <v>141</v>
      </c>
      <c r="D23" s="42">
        <v>200</v>
      </c>
      <c r="E23" s="91">
        <v>518.3</v>
      </c>
    </row>
    <row r="24" spans="1:5" ht="18.75">
      <c r="A24" s="41" t="s">
        <v>56</v>
      </c>
      <c r="B24" s="19" t="s">
        <v>58</v>
      </c>
      <c r="C24" s="19" t="s">
        <v>141</v>
      </c>
      <c r="D24" s="42">
        <v>800</v>
      </c>
      <c r="E24" s="91">
        <v>75.9</v>
      </c>
    </row>
    <row r="25" spans="1:5" s="25" customFormat="1" ht="18.75">
      <c r="A25" s="43" t="s">
        <v>59</v>
      </c>
      <c r="B25" s="17" t="s">
        <v>60</v>
      </c>
      <c r="C25" s="18"/>
      <c r="D25" s="18"/>
      <c r="E25" s="26">
        <f>E26</f>
        <v>1</v>
      </c>
    </row>
    <row r="26" spans="1:5" ht="112.5">
      <c r="A26" s="92" t="s">
        <v>249</v>
      </c>
      <c r="B26" s="19" t="s">
        <v>60</v>
      </c>
      <c r="C26" s="19" t="s">
        <v>139</v>
      </c>
      <c r="D26" s="42"/>
      <c r="E26" s="21">
        <f>E27</f>
        <v>1</v>
      </c>
    </row>
    <row r="27" spans="1:5" ht="18.75">
      <c r="A27" s="41" t="s">
        <v>62</v>
      </c>
      <c r="B27" s="19" t="s">
        <v>60</v>
      </c>
      <c r="C27" s="19" t="s">
        <v>258</v>
      </c>
      <c r="D27" s="42"/>
      <c r="E27" s="21">
        <f>E28</f>
        <v>1</v>
      </c>
    </row>
    <row r="28" spans="1:5" ht="18.75">
      <c r="A28" s="41" t="s">
        <v>56</v>
      </c>
      <c r="B28" s="19" t="s">
        <v>60</v>
      </c>
      <c r="C28" s="19" t="s">
        <v>258</v>
      </c>
      <c r="D28" s="42">
        <v>800</v>
      </c>
      <c r="E28" s="91">
        <v>1</v>
      </c>
    </row>
    <row r="29" spans="1:5" s="25" customFormat="1" ht="18.75">
      <c r="A29" s="43" t="s">
        <v>250</v>
      </c>
      <c r="B29" s="17" t="s">
        <v>144</v>
      </c>
      <c r="C29" s="18"/>
      <c r="D29" s="18"/>
      <c r="E29" s="26">
        <f>E30</f>
        <v>34.4</v>
      </c>
    </row>
    <row r="30" spans="1:5" s="25" customFormat="1" ht="93.75">
      <c r="A30" s="92" t="s">
        <v>260</v>
      </c>
      <c r="B30" s="19" t="s">
        <v>144</v>
      </c>
      <c r="C30" s="42">
        <v>1200000000</v>
      </c>
      <c r="D30" s="18"/>
      <c r="E30" s="26">
        <f>E31</f>
        <v>34.4</v>
      </c>
    </row>
    <row r="31" spans="1:5" ht="18.75">
      <c r="A31" s="41" t="s">
        <v>259</v>
      </c>
      <c r="B31" s="19" t="s">
        <v>144</v>
      </c>
      <c r="C31" s="42">
        <v>1200092360</v>
      </c>
      <c r="D31" s="42"/>
      <c r="E31" s="21">
        <f>E32</f>
        <v>34.4</v>
      </c>
    </row>
    <row r="32" spans="1:5" ht="18.75">
      <c r="A32" s="41" t="s">
        <v>56</v>
      </c>
      <c r="B32" s="19" t="s">
        <v>144</v>
      </c>
      <c r="C32" s="42">
        <v>1200092360</v>
      </c>
      <c r="D32" s="42">
        <v>800</v>
      </c>
      <c r="E32" s="91">
        <v>34.4</v>
      </c>
    </row>
    <row r="33" spans="1:5" s="25" customFormat="1" ht="18.75">
      <c r="A33" s="43" t="s">
        <v>124</v>
      </c>
      <c r="B33" s="17" t="s">
        <v>130</v>
      </c>
      <c r="C33" s="18"/>
      <c r="D33" s="18"/>
      <c r="E33" s="26">
        <f>E34</f>
        <v>88.5</v>
      </c>
    </row>
    <row r="34" spans="1:5" s="25" customFormat="1" ht="37.5">
      <c r="A34" s="43" t="s">
        <v>125</v>
      </c>
      <c r="B34" s="17" t="s">
        <v>131</v>
      </c>
      <c r="C34" s="18"/>
      <c r="D34" s="18"/>
      <c r="E34" s="26">
        <f>E35</f>
        <v>88.5</v>
      </c>
    </row>
    <row r="35" spans="1:5" ht="18.75">
      <c r="A35" s="92" t="s">
        <v>61</v>
      </c>
      <c r="B35" s="19" t="s">
        <v>131</v>
      </c>
      <c r="C35" s="42">
        <v>9900000000</v>
      </c>
      <c r="D35" s="42"/>
      <c r="E35" s="21">
        <f>E36</f>
        <v>88.5</v>
      </c>
    </row>
    <row r="36" spans="1:5" ht="56.25">
      <c r="A36" s="41" t="s">
        <v>261</v>
      </c>
      <c r="B36" s="19" t="s">
        <v>131</v>
      </c>
      <c r="C36" s="42">
        <v>9900051180</v>
      </c>
      <c r="D36" s="42"/>
      <c r="E36" s="21">
        <f>E37+E38</f>
        <v>88.5</v>
      </c>
    </row>
    <row r="37" spans="1:5" ht="106.5" customHeight="1">
      <c r="A37" s="41" t="s">
        <v>54</v>
      </c>
      <c r="B37" s="19" t="s">
        <v>131</v>
      </c>
      <c r="C37" s="42">
        <v>9900051180</v>
      </c>
      <c r="D37" s="42">
        <v>100</v>
      </c>
      <c r="E37" s="91">
        <v>85.5</v>
      </c>
    </row>
    <row r="38" spans="1:5" ht="37.5">
      <c r="A38" s="41" t="s">
        <v>55</v>
      </c>
      <c r="B38" s="19" t="s">
        <v>131</v>
      </c>
      <c r="C38" s="42">
        <v>9900051180</v>
      </c>
      <c r="D38" s="42">
        <v>200</v>
      </c>
      <c r="E38" s="91">
        <v>3</v>
      </c>
    </row>
    <row r="39" spans="1:5" s="25" customFormat="1" ht="42.75" customHeight="1">
      <c r="A39" s="43" t="s">
        <v>251</v>
      </c>
      <c r="B39" s="17" t="s">
        <v>133</v>
      </c>
      <c r="C39" s="18"/>
      <c r="D39" s="18"/>
      <c r="E39" s="26">
        <f>E40</f>
        <v>247.3</v>
      </c>
    </row>
    <row r="40" spans="1:5" ht="18.75">
      <c r="A40" s="41" t="s">
        <v>126</v>
      </c>
      <c r="B40" s="19" t="s">
        <v>132</v>
      </c>
      <c r="C40" s="42"/>
      <c r="D40" s="42"/>
      <c r="E40" s="21">
        <f>E41</f>
        <v>247.3</v>
      </c>
    </row>
    <row r="41" spans="1:5" ht="96" customHeight="1">
      <c r="A41" s="92" t="s">
        <v>262</v>
      </c>
      <c r="B41" s="19" t="s">
        <v>132</v>
      </c>
      <c r="C41" s="42">
        <v>1600000000</v>
      </c>
      <c r="D41" s="42"/>
      <c r="E41" s="21">
        <f>E42</f>
        <v>247.3</v>
      </c>
    </row>
    <row r="42" spans="1:5" ht="36.75" customHeight="1">
      <c r="A42" s="41" t="s">
        <v>127</v>
      </c>
      <c r="B42" s="19" t="s">
        <v>132</v>
      </c>
      <c r="C42" s="42">
        <v>1600024300</v>
      </c>
      <c r="D42" s="42"/>
      <c r="E42" s="21">
        <f>SUM(E43:E44)</f>
        <v>247.3</v>
      </c>
    </row>
    <row r="43" spans="1:5" ht="95.25" customHeight="1">
      <c r="A43" s="41" t="s">
        <v>54</v>
      </c>
      <c r="B43" s="19" t="s">
        <v>132</v>
      </c>
      <c r="C43" s="42">
        <v>1600024300</v>
      </c>
      <c r="D43" s="42">
        <v>100</v>
      </c>
      <c r="E43" s="91">
        <v>153.4</v>
      </c>
    </row>
    <row r="44" spans="1:5" ht="37.5">
      <c r="A44" s="41" t="s">
        <v>55</v>
      </c>
      <c r="B44" s="19" t="s">
        <v>132</v>
      </c>
      <c r="C44" s="42">
        <v>1600024300</v>
      </c>
      <c r="D44" s="42">
        <v>200</v>
      </c>
      <c r="E44" s="91">
        <v>93.9</v>
      </c>
    </row>
    <row r="45" spans="1:5" s="25" customFormat="1" ht="18.75">
      <c r="A45" s="43" t="s">
        <v>63</v>
      </c>
      <c r="B45" s="17" t="s">
        <v>64</v>
      </c>
      <c r="C45" s="18"/>
      <c r="D45" s="18"/>
      <c r="E45" s="26">
        <f>E46</f>
        <v>150</v>
      </c>
    </row>
    <row r="46" spans="1:5" s="25" customFormat="1" ht="18.75">
      <c r="A46" s="43" t="s">
        <v>252</v>
      </c>
      <c r="B46" s="17" t="s">
        <v>65</v>
      </c>
      <c r="C46" s="18"/>
      <c r="D46" s="18"/>
      <c r="E46" s="26">
        <f>E47</f>
        <v>150</v>
      </c>
    </row>
    <row r="47" spans="1:5" ht="60" customHeight="1">
      <c r="A47" s="93" t="s">
        <v>149</v>
      </c>
      <c r="B47" s="19" t="s">
        <v>65</v>
      </c>
      <c r="C47" s="42">
        <v>2100000000</v>
      </c>
      <c r="D47" s="42"/>
      <c r="E47" s="21">
        <f>E48</f>
        <v>150</v>
      </c>
    </row>
    <row r="48" spans="1:5" ht="18.75">
      <c r="A48" s="41" t="s">
        <v>128</v>
      </c>
      <c r="B48" s="19" t="s">
        <v>65</v>
      </c>
      <c r="C48" s="42">
        <v>2100003150</v>
      </c>
      <c r="D48" s="42"/>
      <c r="E48" s="21">
        <f>E49</f>
        <v>150</v>
      </c>
    </row>
    <row r="49" spans="1:5" ht="37.5">
      <c r="A49" s="41" t="s">
        <v>55</v>
      </c>
      <c r="B49" s="19" t="s">
        <v>65</v>
      </c>
      <c r="C49" s="42">
        <v>2100003150</v>
      </c>
      <c r="D49" s="42">
        <v>200</v>
      </c>
      <c r="E49" s="91">
        <v>150</v>
      </c>
    </row>
    <row r="50" spans="1:5" s="25" customFormat="1" ht="18" customHeight="1">
      <c r="A50" s="43" t="s">
        <v>66</v>
      </c>
      <c r="B50" s="17" t="s">
        <v>67</v>
      </c>
      <c r="C50" s="18"/>
      <c r="D50" s="18"/>
      <c r="E50" s="26">
        <f>E51+E55+E62</f>
        <v>1304.3000000000002</v>
      </c>
    </row>
    <row r="51" spans="1:5" s="25" customFormat="1" ht="18" customHeight="1">
      <c r="A51" s="43" t="s">
        <v>68</v>
      </c>
      <c r="B51" s="17" t="s">
        <v>69</v>
      </c>
      <c r="C51" s="18"/>
      <c r="D51" s="18"/>
      <c r="E51" s="26">
        <f>E52</f>
        <v>40.6</v>
      </c>
    </row>
    <row r="52" spans="1:5" ht="124.5" customHeight="1">
      <c r="A52" s="92" t="s">
        <v>263</v>
      </c>
      <c r="B52" s="19" t="s">
        <v>69</v>
      </c>
      <c r="C52" s="42">
        <v>2000000000</v>
      </c>
      <c r="D52" s="42"/>
      <c r="E52" s="21">
        <f>E53</f>
        <v>40.6</v>
      </c>
    </row>
    <row r="53" spans="1:5" ht="75">
      <c r="A53" s="41" t="s">
        <v>264</v>
      </c>
      <c r="B53" s="19" t="s">
        <v>69</v>
      </c>
      <c r="C53" s="42">
        <v>2000003610</v>
      </c>
      <c r="D53" s="42"/>
      <c r="E53" s="21">
        <f>E54</f>
        <v>40.6</v>
      </c>
    </row>
    <row r="54" spans="1:5" ht="40.5" customHeight="1">
      <c r="A54" s="41" t="s">
        <v>55</v>
      </c>
      <c r="B54" s="19" t="s">
        <v>69</v>
      </c>
      <c r="C54" s="42">
        <v>2000003610</v>
      </c>
      <c r="D54" s="42">
        <v>200</v>
      </c>
      <c r="E54" s="91">
        <v>40.6</v>
      </c>
    </row>
    <row r="55" spans="1:5" ht="18.75">
      <c r="A55" s="43" t="s">
        <v>70</v>
      </c>
      <c r="B55" s="17" t="s">
        <v>71</v>
      </c>
      <c r="C55" s="42"/>
      <c r="D55" s="42"/>
      <c r="E55" s="26">
        <f>E56</f>
        <v>763.7</v>
      </c>
    </row>
    <row r="56" spans="1:5" s="47" customFormat="1" ht="117" customHeight="1">
      <c r="A56" s="92" t="s">
        <v>263</v>
      </c>
      <c r="B56" s="19" t="s">
        <v>71</v>
      </c>
      <c r="C56" s="42">
        <v>2000000000</v>
      </c>
      <c r="D56" s="42"/>
      <c r="E56" s="21">
        <f>E57+E60</f>
        <v>763.7</v>
      </c>
    </row>
    <row r="57" spans="1:5" ht="37.5">
      <c r="A57" s="41" t="s">
        <v>72</v>
      </c>
      <c r="B57" s="19" t="s">
        <v>71</v>
      </c>
      <c r="C57" s="42">
        <v>2000006050</v>
      </c>
      <c r="D57" s="42"/>
      <c r="E57" s="21">
        <f>SUM(E58:E59)</f>
        <v>751.7</v>
      </c>
    </row>
    <row r="58" spans="1:5" s="47" customFormat="1" ht="101.25" customHeight="1">
      <c r="A58" s="41" t="s">
        <v>54</v>
      </c>
      <c r="B58" s="19" t="s">
        <v>71</v>
      </c>
      <c r="C58" s="42">
        <v>2000006050</v>
      </c>
      <c r="D58" s="42">
        <v>100</v>
      </c>
      <c r="E58" s="91">
        <v>281.3</v>
      </c>
    </row>
    <row r="59" spans="1:5" ht="37.5">
      <c r="A59" s="41" t="s">
        <v>55</v>
      </c>
      <c r="B59" s="19" t="s">
        <v>71</v>
      </c>
      <c r="C59" s="42">
        <v>2000006050</v>
      </c>
      <c r="D59" s="42">
        <v>200</v>
      </c>
      <c r="E59" s="91">
        <v>470.4</v>
      </c>
    </row>
    <row r="60" spans="1:5" ht="18.75">
      <c r="A60" s="41" t="s">
        <v>265</v>
      </c>
      <c r="B60" s="19" t="s">
        <v>71</v>
      </c>
      <c r="C60" s="42">
        <v>2000006400</v>
      </c>
      <c r="D60" s="42"/>
      <c r="E60" s="21">
        <f>E61</f>
        <v>12</v>
      </c>
    </row>
    <row r="61" spans="1:5" s="47" customFormat="1" ht="37.5">
      <c r="A61" s="41" t="s">
        <v>55</v>
      </c>
      <c r="B61" s="19" t="s">
        <v>71</v>
      </c>
      <c r="C61" s="42">
        <v>2000006400</v>
      </c>
      <c r="D61" s="42">
        <v>200</v>
      </c>
      <c r="E61" s="91">
        <v>12</v>
      </c>
    </row>
    <row r="62" spans="1:5" s="90" customFormat="1" ht="37.5">
      <c r="A62" s="95" t="s">
        <v>142</v>
      </c>
      <c r="B62" s="17" t="s">
        <v>143</v>
      </c>
      <c r="C62" s="18"/>
      <c r="D62" s="18"/>
      <c r="E62" s="26">
        <f>E65</f>
        <v>500</v>
      </c>
    </row>
    <row r="63" spans="1:5" s="90" customFormat="1" ht="112.5">
      <c r="A63" s="92" t="s">
        <v>263</v>
      </c>
      <c r="B63" s="19" t="s">
        <v>143</v>
      </c>
      <c r="C63" s="42">
        <v>2000000000</v>
      </c>
      <c r="D63" s="18"/>
      <c r="E63" s="21">
        <f>E64</f>
        <v>500</v>
      </c>
    </row>
    <row r="64" spans="1:5" s="47" customFormat="1" ht="153" customHeight="1">
      <c r="A64" s="41" t="s">
        <v>266</v>
      </c>
      <c r="B64" s="19" t="s">
        <v>143</v>
      </c>
      <c r="C64" s="42">
        <v>2000074040</v>
      </c>
      <c r="D64" s="42"/>
      <c r="E64" s="21">
        <f>E65</f>
        <v>500</v>
      </c>
    </row>
    <row r="65" spans="1:5" s="47" customFormat="1" ht="37.5">
      <c r="A65" s="41" t="s">
        <v>55</v>
      </c>
      <c r="B65" s="19" t="s">
        <v>143</v>
      </c>
      <c r="C65" s="42">
        <v>2000074040</v>
      </c>
      <c r="D65" s="42">
        <v>200</v>
      </c>
      <c r="E65" s="91">
        <v>500</v>
      </c>
    </row>
    <row r="66" spans="1:5" s="90" customFormat="1" ht="18.75">
      <c r="A66" s="43" t="s">
        <v>254</v>
      </c>
      <c r="B66" s="17" t="s">
        <v>253</v>
      </c>
      <c r="C66" s="18"/>
      <c r="D66" s="18"/>
      <c r="E66" s="26">
        <f>E67</f>
        <v>57.2</v>
      </c>
    </row>
    <row r="67" spans="1:5" s="47" customFormat="1" ht="37.5">
      <c r="A67" s="41" t="s">
        <v>256</v>
      </c>
      <c r="B67" s="19" t="s">
        <v>255</v>
      </c>
      <c r="C67" s="42"/>
      <c r="D67" s="42"/>
      <c r="E67" s="21">
        <f>E68</f>
        <v>57.2</v>
      </c>
    </row>
    <row r="68" spans="1:5" s="47" customFormat="1" ht="112.5">
      <c r="A68" s="92" t="s">
        <v>263</v>
      </c>
      <c r="B68" s="19" t="s">
        <v>255</v>
      </c>
      <c r="C68" s="42">
        <v>2000000000</v>
      </c>
      <c r="D68" s="42"/>
      <c r="E68" s="21">
        <f>E69</f>
        <v>57.2</v>
      </c>
    </row>
    <row r="69" spans="1:5" s="47" customFormat="1" ht="37.5">
      <c r="A69" s="41" t="s">
        <v>267</v>
      </c>
      <c r="B69" s="19" t="s">
        <v>255</v>
      </c>
      <c r="C69" s="42">
        <v>2000041200</v>
      </c>
      <c r="D69" s="42"/>
      <c r="E69" s="21">
        <f>E70</f>
        <v>57.2</v>
      </c>
    </row>
    <row r="70" spans="1:5" s="47" customFormat="1" ht="37.5">
      <c r="A70" s="41" t="s">
        <v>55</v>
      </c>
      <c r="B70" s="19" t="s">
        <v>255</v>
      </c>
      <c r="C70" s="42">
        <v>2000041200</v>
      </c>
      <c r="D70" s="42">
        <v>200</v>
      </c>
      <c r="E70" s="91">
        <v>57.2</v>
      </c>
    </row>
    <row r="71" spans="1:5" s="37" customFormat="1" ht="18.75">
      <c r="A71" s="33" t="s">
        <v>161</v>
      </c>
      <c r="B71" s="36">
        <v>1000</v>
      </c>
      <c r="C71" s="36"/>
      <c r="D71" s="36"/>
      <c r="E71" s="51">
        <f>E72</f>
        <v>91.3</v>
      </c>
    </row>
    <row r="72" spans="1:5" s="37" customFormat="1" ht="18.75">
      <c r="A72" s="33" t="s">
        <v>164</v>
      </c>
      <c r="B72" s="36" t="s">
        <v>162</v>
      </c>
      <c r="C72" s="36"/>
      <c r="D72" s="36"/>
      <c r="E72" s="51">
        <f>E73</f>
        <v>91.3</v>
      </c>
    </row>
    <row r="73" spans="1:5" s="37" customFormat="1" ht="80.25" customHeight="1">
      <c r="A73" s="93" t="s">
        <v>270</v>
      </c>
      <c r="B73" s="35" t="s">
        <v>162</v>
      </c>
      <c r="C73" s="35" t="s">
        <v>163</v>
      </c>
      <c r="D73" s="35"/>
      <c r="E73" s="52">
        <f>E74</f>
        <v>91.3</v>
      </c>
    </row>
    <row r="74" spans="1:5" s="37" customFormat="1" ht="37.5">
      <c r="A74" s="38" t="s">
        <v>271</v>
      </c>
      <c r="B74" s="35">
        <v>1001</v>
      </c>
      <c r="C74" s="35" t="s">
        <v>268</v>
      </c>
      <c r="D74" s="35"/>
      <c r="E74" s="52">
        <f>E75</f>
        <v>91.3</v>
      </c>
    </row>
    <row r="75" spans="1:5" s="37" customFormat="1" ht="18.75">
      <c r="A75" s="38" t="s">
        <v>272</v>
      </c>
      <c r="B75" s="35">
        <v>1001</v>
      </c>
      <c r="C75" s="35" t="s">
        <v>268</v>
      </c>
      <c r="D75" s="35" t="s">
        <v>269</v>
      </c>
      <c r="E75" s="94">
        <v>91.3</v>
      </c>
    </row>
  </sheetData>
  <sheetProtection/>
  <mergeCells count="10">
    <mergeCell ref="A7:E7"/>
    <mergeCell ref="A8:E8"/>
    <mergeCell ref="A9:E9"/>
    <mergeCell ref="A10:E10"/>
    <mergeCell ref="A6:E6"/>
    <mergeCell ref="A1:E1"/>
    <mergeCell ref="A2:E2"/>
    <mergeCell ref="A3:E3"/>
    <mergeCell ref="A4:E4"/>
    <mergeCell ref="A5:E5"/>
  </mergeCells>
  <printOptions/>
  <pageMargins left="0.8267716535433072" right="0.4330708661417323" top="0.2755905511811024" bottom="0.3937007874015748" header="0.2755905511811024" footer="0.5118110236220472"/>
  <pageSetup fitToHeight="5" fitToWidth="1" horizontalDpi="600" verticalDpi="600" orientation="portrait" paperSize="9" scale="81" r:id="rId1"/>
</worksheet>
</file>

<file path=xl/worksheets/sheet6.xml><?xml version="1.0" encoding="utf-8"?>
<worksheet xmlns="http://schemas.openxmlformats.org/spreadsheetml/2006/main" xmlns:r="http://schemas.openxmlformats.org/officeDocument/2006/relationships">
  <sheetPr>
    <tabColor rgb="FF0000FF"/>
    <pageSetUpPr fitToPage="1"/>
  </sheetPr>
  <dimension ref="A1:F79"/>
  <sheetViews>
    <sheetView zoomScale="70" zoomScaleNormal="70" zoomScalePageLayoutView="0" workbookViewId="0" topLeftCell="A70">
      <selection activeCell="A71" sqref="A71"/>
    </sheetView>
  </sheetViews>
  <sheetFormatPr defaultColWidth="9.140625" defaultRowHeight="15"/>
  <cols>
    <col min="1" max="1" width="55.7109375" style="28" customWidth="1"/>
    <col min="2" max="2" width="12.00390625" style="23" customWidth="1"/>
    <col min="3" max="3" width="17.8515625" style="23" customWidth="1"/>
    <col min="4" max="4" width="8.28125" style="23" customWidth="1"/>
    <col min="5" max="5" width="11.7109375" style="23" customWidth="1"/>
    <col min="6" max="6" width="11.421875" style="23" customWidth="1"/>
    <col min="7" max="16384" width="9.140625" style="23" customWidth="1"/>
  </cols>
  <sheetData>
    <row r="1" spans="1:6" s="3" customFormat="1" ht="18.75">
      <c r="A1" s="132" t="s">
        <v>46</v>
      </c>
      <c r="B1" s="132"/>
      <c r="C1" s="132"/>
      <c r="D1" s="132"/>
      <c r="E1" s="132"/>
      <c r="F1" s="132"/>
    </row>
    <row r="2" spans="1:6" s="3" customFormat="1" ht="18.75" customHeight="1">
      <c r="A2" s="132" t="s">
        <v>158</v>
      </c>
      <c r="B2" s="132"/>
      <c r="C2" s="132"/>
      <c r="D2" s="132"/>
      <c r="E2" s="132"/>
      <c r="F2" s="132"/>
    </row>
    <row r="3" spans="1:6" s="3" customFormat="1" ht="18.75" customHeight="1">
      <c r="A3" s="132" t="s">
        <v>1</v>
      </c>
      <c r="B3" s="132"/>
      <c r="C3" s="132"/>
      <c r="D3" s="132"/>
      <c r="E3" s="132"/>
      <c r="F3" s="132"/>
    </row>
    <row r="4" spans="1:6" s="3" customFormat="1" ht="18.75">
      <c r="A4" s="136" t="str">
        <f>'Прил.5 по разд.'!A4:E4</f>
        <v>от ____ декабря 2020 года №_____</v>
      </c>
      <c r="B4" s="136"/>
      <c r="C4" s="136"/>
      <c r="D4" s="136"/>
      <c r="E4" s="136"/>
      <c r="F4" s="136"/>
    </row>
    <row r="5" spans="1:6" s="3" customFormat="1" ht="18.75" customHeight="1">
      <c r="A5" s="132" t="s">
        <v>159</v>
      </c>
      <c r="B5" s="132"/>
      <c r="C5" s="132"/>
      <c r="D5" s="132"/>
      <c r="E5" s="132"/>
      <c r="F5" s="132"/>
    </row>
    <row r="6" spans="1:6" s="3" customFormat="1" ht="18.75" customHeight="1">
      <c r="A6" s="132" t="s">
        <v>1</v>
      </c>
      <c r="B6" s="132"/>
      <c r="C6" s="132"/>
      <c r="D6" s="132"/>
      <c r="E6" s="132"/>
      <c r="F6" s="132"/>
    </row>
    <row r="7" spans="1:6" s="3" customFormat="1" ht="18.75" customHeight="1">
      <c r="A7" s="132" t="str">
        <f>'Прил.5 по разд.'!A7:E7</f>
        <v>на 2021 год и плановый период 2022 и 2023 годов»</v>
      </c>
      <c r="B7" s="132"/>
      <c r="C7" s="132"/>
      <c r="D7" s="132"/>
      <c r="E7" s="132"/>
      <c r="F7" s="132"/>
    </row>
    <row r="8" spans="1:5" ht="18.75">
      <c r="A8" s="133"/>
      <c r="B8" s="133"/>
      <c r="C8" s="133"/>
      <c r="D8" s="133"/>
      <c r="E8" s="133"/>
    </row>
    <row r="9" spans="1:6" ht="100.5" customHeight="1">
      <c r="A9" s="134" t="s">
        <v>273</v>
      </c>
      <c r="B9" s="134"/>
      <c r="C9" s="134"/>
      <c r="D9" s="134"/>
      <c r="E9" s="134"/>
      <c r="F9" s="134"/>
    </row>
    <row r="10" spans="1:6" s="28" customFormat="1" ht="18.75">
      <c r="A10" s="137"/>
      <c r="B10" s="137"/>
      <c r="C10" s="137"/>
      <c r="D10" s="137"/>
      <c r="E10" s="137"/>
      <c r="F10" s="137"/>
    </row>
    <row r="11" spans="1:6" s="28" customFormat="1" ht="45.75" customHeight="1">
      <c r="A11" s="138" t="s">
        <v>47</v>
      </c>
      <c r="B11" s="138" t="s">
        <v>48</v>
      </c>
      <c r="C11" s="138" t="s">
        <v>49</v>
      </c>
      <c r="D11" s="138" t="s">
        <v>50</v>
      </c>
      <c r="E11" s="140" t="s">
        <v>77</v>
      </c>
      <c r="F11" s="140"/>
    </row>
    <row r="12" spans="1:6" s="28" customFormat="1" ht="18.75">
      <c r="A12" s="139"/>
      <c r="B12" s="139"/>
      <c r="C12" s="139"/>
      <c r="D12" s="139"/>
      <c r="E12" s="11" t="s">
        <v>180</v>
      </c>
      <c r="F12" s="32" t="s">
        <v>246</v>
      </c>
    </row>
    <row r="13" spans="1:6" s="28" customFormat="1" ht="18.75">
      <c r="A13" s="29">
        <v>1</v>
      </c>
      <c r="B13" s="29">
        <v>2</v>
      </c>
      <c r="C13" s="29">
        <v>3</v>
      </c>
      <c r="D13" s="29">
        <v>4</v>
      </c>
      <c r="E13" s="29">
        <v>5</v>
      </c>
      <c r="F13" s="29">
        <v>6</v>
      </c>
    </row>
    <row r="14" spans="1:6" ht="18.75">
      <c r="A14" s="43" t="s">
        <v>16</v>
      </c>
      <c r="B14" s="17"/>
      <c r="C14" s="18"/>
      <c r="D14" s="18"/>
      <c r="E14" s="20">
        <f>E15+E34+E40+E46++E51+E67+E72+E77</f>
        <v>3994.3</v>
      </c>
      <c r="F14" s="20">
        <f>F15+F34+F40+F46++F51+F67+F72+F77</f>
        <v>3995.2000000000007</v>
      </c>
    </row>
    <row r="15" spans="1:6" s="25" customFormat="1" ht="24" customHeight="1">
      <c r="A15" s="43" t="s">
        <v>51</v>
      </c>
      <c r="B15" s="17" t="s">
        <v>52</v>
      </c>
      <c r="C15" s="18"/>
      <c r="D15" s="18"/>
      <c r="E15" s="20">
        <f>E16+E20+E26+E30</f>
        <v>2554.9</v>
      </c>
      <c r="F15" s="20">
        <f>F16+F20+F26+F30</f>
        <v>2554.9</v>
      </c>
    </row>
    <row r="16" spans="1:6" s="25" customFormat="1" ht="59.25" customHeight="1">
      <c r="A16" s="43" t="s">
        <v>135</v>
      </c>
      <c r="B16" s="17" t="s">
        <v>129</v>
      </c>
      <c r="C16" s="18"/>
      <c r="D16" s="18"/>
      <c r="E16" s="26">
        <f aca="true" t="shared" si="0" ref="E16:F18">E17</f>
        <v>730.5</v>
      </c>
      <c r="F16" s="26">
        <f t="shared" si="0"/>
        <v>730.5</v>
      </c>
    </row>
    <row r="17" spans="1:6" ht="124.5" customHeight="1">
      <c r="A17" s="92" t="s">
        <v>249</v>
      </c>
      <c r="B17" s="19" t="s">
        <v>129</v>
      </c>
      <c r="C17" s="19" t="s">
        <v>139</v>
      </c>
      <c r="D17" s="42"/>
      <c r="E17" s="21">
        <f t="shared" si="0"/>
        <v>730.5</v>
      </c>
      <c r="F17" s="21">
        <f t="shared" si="0"/>
        <v>730.5</v>
      </c>
    </row>
    <row r="18" spans="1:6" ht="18.75">
      <c r="A18" s="41" t="s">
        <v>134</v>
      </c>
      <c r="B18" s="19" t="s">
        <v>129</v>
      </c>
      <c r="C18" s="19" t="s">
        <v>140</v>
      </c>
      <c r="D18" s="42"/>
      <c r="E18" s="21">
        <f t="shared" si="0"/>
        <v>730.5</v>
      </c>
      <c r="F18" s="21">
        <f t="shared" si="0"/>
        <v>730.5</v>
      </c>
    </row>
    <row r="19" spans="1:6" ht="116.25" customHeight="1">
      <c r="A19" s="41" t="s">
        <v>54</v>
      </c>
      <c r="B19" s="19" t="s">
        <v>129</v>
      </c>
      <c r="C19" s="19" t="s">
        <v>140</v>
      </c>
      <c r="D19" s="42">
        <v>100</v>
      </c>
      <c r="E19" s="91">
        <v>730.5</v>
      </c>
      <c r="F19" s="91">
        <v>730.5</v>
      </c>
    </row>
    <row r="20" spans="1:6" s="25" customFormat="1" ht="77.25" customHeight="1">
      <c r="A20" s="43" t="s">
        <v>57</v>
      </c>
      <c r="B20" s="17" t="s">
        <v>58</v>
      </c>
      <c r="C20" s="18"/>
      <c r="D20" s="18"/>
      <c r="E20" s="26">
        <f>E21</f>
        <v>1789</v>
      </c>
      <c r="F20" s="26">
        <f>F21</f>
        <v>1789</v>
      </c>
    </row>
    <row r="21" spans="1:6" ht="122.25" customHeight="1">
      <c r="A21" s="92" t="s">
        <v>249</v>
      </c>
      <c r="B21" s="19" t="s">
        <v>58</v>
      </c>
      <c r="C21" s="19" t="s">
        <v>139</v>
      </c>
      <c r="D21" s="42"/>
      <c r="E21" s="21">
        <f>E22</f>
        <v>1789</v>
      </c>
      <c r="F21" s="21">
        <f>F22</f>
        <v>1789</v>
      </c>
    </row>
    <row r="22" spans="1:6" ht="37.5">
      <c r="A22" s="41" t="s">
        <v>53</v>
      </c>
      <c r="B22" s="19" t="s">
        <v>58</v>
      </c>
      <c r="C22" s="19" t="s">
        <v>141</v>
      </c>
      <c r="D22" s="42"/>
      <c r="E22" s="21">
        <f>E23+E24+E25</f>
        <v>1789</v>
      </c>
      <c r="F22" s="21">
        <f>F23+F24+F25</f>
        <v>1789</v>
      </c>
    </row>
    <row r="23" spans="1:6" ht="117.75" customHeight="1">
      <c r="A23" s="41" t="s">
        <v>54</v>
      </c>
      <c r="B23" s="19" t="s">
        <v>58</v>
      </c>
      <c r="C23" s="19" t="s">
        <v>141</v>
      </c>
      <c r="D23" s="42">
        <v>100</v>
      </c>
      <c r="E23" s="91">
        <v>1194.8</v>
      </c>
      <c r="F23" s="91">
        <v>1194.8</v>
      </c>
    </row>
    <row r="24" spans="1:6" ht="56.25">
      <c r="A24" s="41" t="s">
        <v>257</v>
      </c>
      <c r="B24" s="19" t="s">
        <v>58</v>
      </c>
      <c r="C24" s="19" t="s">
        <v>141</v>
      </c>
      <c r="D24" s="42">
        <v>200</v>
      </c>
      <c r="E24" s="91">
        <v>518.3</v>
      </c>
      <c r="F24" s="91">
        <v>518.3</v>
      </c>
    </row>
    <row r="25" spans="1:6" ht="18.75">
      <c r="A25" s="41" t="s">
        <v>56</v>
      </c>
      <c r="B25" s="19" t="s">
        <v>58</v>
      </c>
      <c r="C25" s="19" t="s">
        <v>141</v>
      </c>
      <c r="D25" s="42">
        <v>800</v>
      </c>
      <c r="E25" s="91">
        <v>75.9</v>
      </c>
      <c r="F25" s="91">
        <v>75.9</v>
      </c>
    </row>
    <row r="26" spans="1:6" s="25" customFormat="1" ht="18.75">
      <c r="A26" s="43" t="s">
        <v>59</v>
      </c>
      <c r="B26" s="17" t="s">
        <v>60</v>
      </c>
      <c r="C26" s="18"/>
      <c r="D26" s="18"/>
      <c r="E26" s="26">
        <f aca="true" t="shared" si="1" ref="E26:F28">E27</f>
        <v>1</v>
      </c>
      <c r="F26" s="26">
        <f t="shared" si="1"/>
        <v>1</v>
      </c>
    </row>
    <row r="27" spans="1:6" ht="112.5">
      <c r="A27" s="92" t="s">
        <v>249</v>
      </c>
      <c r="B27" s="19" t="s">
        <v>60</v>
      </c>
      <c r="C27" s="19" t="s">
        <v>139</v>
      </c>
      <c r="D27" s="42"/>
      <c r="E27" s="21">
        <f t="shared" si="1"/>
        <v>1</v>
      </c>
      <c r="F27" s="21">
        <f t="shared" si="1"/>
        <v>1</v>
      </c>
    </row>
    <row r="28" spans="1:6" ht="18.75">
      <c r="A28" s="41" t="s">
        <v>62</v>
      </c>
      <c r="B28" s="19" t="s">
        <v>60</v>
      </c>
      <c r="C28" s="19" t="s">
        <v>258</v>
      </c>
      <c r="D28" s="42"/>
      <c r="E28" s="21">
        <f t="shared" si="1"/>
        <v>1</v>
      </c>
      <c r="F28" s="21">
        <f t="shared" si="1"/>
        <v>1</v>
      </c>
    </row>
    <row r="29" spans="1:6" ht="18.75">
      <c r="A29" s="41" t="s">
        <v>56</v>
      </c>
      <c r="B29" s="19" t="s">
        <v>60</v>
      </c>
      <c r="C29" s="19" t="s">
        <v>258</v>
      </c>
      <c r="D29" s="42">
        <v>800</v>
      </c>
      <c r="E29" s="91">
        <v>1</v>
      </c>
      <c r="F29" s="91">
        <v>1</v>
      </c>
    </row>
    <row r="30" spans="1:6" s="25" customFormat="1" ht="18.75">
      <c r="A30" s="43" t="s">
        <v>250</v>
      </c>
      <c r="B30" s="17" t="s">
        <v>144</v>
      </c>
      <c r="C30" s="18"/>
      <c r="D30" s="18"/>
      <c r="E30" s="26">
        <f aca="true" t="shared" si="2" ref="E30:F32">E31</f>
        <v>34.4</v>
      </c>
      <c r="F30" s="26">
        <f t="shared" si="2"/>
        <v>34.4</v>
      </c>
    </row>
    <row r="31" spans="1:6" s="25" customFormat="1" ht="93.75">
      <c r="A31" s="92" t="s">
        <v>260</v>
      </c>
      <c r="B31" s="19" t="s">
        <v>144</v>
      </c>
      <c r="C31" s="42">
        <v>1200000000</v>
      </c>
      <c r="D31" s="18"/>
      <c r="E31" s="26">
        <f t="shared" si="2"/>
        <v>34.4</v>
      </c>
      <c r="F31" s="26">
        <f t="shared" si="2"/>
        <v>34.4</v>
      </c>
    </row>
    <row r="32" spans="1:6" ht="18.75">
      <c r="A32" s="41" t="s">
        <v>259</v>
      </c>
      <c r="B32" s="19" t="s">
        <v>144</v>
      </c>
      <c r="C32" s="42">
        <v>1200092360</v>
      </c>
      <c r="D32" s="42"/>
      <c r="E32" s="21">
        <f t="shared" si="2"/>
        <v>34.4</v>
      </c>
      <c r="F32" s="21">
        <f t="shared" si="2"/>
        <v>34.4</v>
      </c>
    </row>
    <row r="33" spans="1:6" ht="18.75">
      <c r="A33" s="41" t="s">
        <v>56</v>
      </c>
      <c r="B33" s="19" t="s">
        <v>144</v>
      </c>
      <c r="C33" s="42">
        <v>1200092360</v>
      </c>
      <c r="D33" s="42">
        <v>800</v>
      </c>
      <c r="E33" s="91">
        <v>34.4</v>
      </c>
      <c r="F33" s="91">
        <v>34.4</v>
      </c>
    </row>
    <row r="34" spans="1:6" s="25" customFormat="1" ht="18.75">
      <c r="A34" s="43" t="s">
        <v>124</v>
      </c>
      <c r="B34" s="17" t="s">
        <v>130</v>
      </c>
      <c r="C34" s="18"/>
      <c r="D34" s="18"/>
      <c r="E34" s="26">
        <f aca="true" t="shared" si="3" ref="E34:F36">E35</f>
        <v>88.5</v>
      </c>
      <c r="F34" s="26">
        <f t="shared" si="3"/>
        <v>88.5</v>
      </c>
    </row>
    <row r="35" spans="1:6" s="25" customFormat="1" ht="37.5">
      <c r="A35" s="43" t="s">
        <v>125</v>
      </c>
      <c r="B35" s="17" t="s">
        <v>131</v>
      </c>
      <c r="C35" s="18"/>
      <c r="D35" s="18"/>
      <c r="E35" s="26">
        <f t="shared" si="3"/>
        <v>88.5</v>
      </c>
      <c r="F35" s="26">
        <f t="shared" si="3"/>
        <v>88.5</v>
      </c>
    </row>
    <row r="36" spans="1:6" ht="18.75">
      <c r="A36" s="92" t="s">
        <v>61</v>
      </c>
      <c r="B36" s="19" t="s">
        <v>131</v>
      </c>
      <c r="C36" s="42">
        <v>9900000000</v>
      </c>
      <c r="D36" s="42"/>
      <c r="E36" s="21">
        <f t="shared" si="3"/>
        <v>88.5</v>
      </c>
      <c r="F36" s="21">
        <f t="shared" si="3"/>
        <v>88.5</v>
      </c>
    </row>
    <row r="37" spans="1:6" ht="56.25">
      <c r="A37" s="41" t="s">
        <v>261</v>
      </c>
      <c r="B37" s="19" t="s">
        <v>131</v>
      </c>
      <c r="C37" s="42">
        <v>9900051180</v>
      </c>
      <c r="D37" s="42"/>
      <c r="E37" s="21">
        <f>E38+E39</f>
        <v>88.5</v>
      </c>
      <c r="F37" s="21">
        <f>F38+F39</f>
        <v>88.5</v>
      </c>
    </row>
    <row r="38" spans="1:6" ht="92.25" customHeight="1">
      <c r="A38" s="41" t="s">
        <v>54</v>
      </c>
      <c r="B38" s="19" t="s">
        <v>131</v>
      </c>
      <c r="C38" s="42">
        <v>9900051180</v>
      </c>
      <c r="D38" s="42">
        <v>100</v>
      </c>
      <c r="E38" s="91">
        <v>85.5</v>
      </c>
      <c r="F38" s="91">
        <v>85.5</v>
      </c>
    </row>
    <row r="39" spans="1:6" ht="37.5">
      <c r="A39" s="41" t="s">
        <v>55</v>
      </c>
      <c r="B39" s="19" t="s">
        <v>131</v>
      </c>
      <c r="C39" s="42">
        <v>9900051180</v>
      </c>
      <c r="D39" s="42">
        <v>200</v>
      </c>
      <c r="E39" s="91">
        <v>3</v>
      </c>
      <c r="F39" s="91">
        <v>3</v>
      </c>
    </row>
    <row r="40" spans="1:6" s="25" customFormat="1" ht="42.75" customHeight="1">
      <c r="A40" s="43" t="s">
        <v>251</v>
      </c>
      <c r="B40" s="17" t="s">
        <v>133</v>
      </c>
      <c r="C40" s="18"/>
      <c r="D40" s="18"/>
      <c r="E40" s="26">
        <f aca="true" t="shared" si="4" ref="E40:F42">E41</f>
        <v>247.3</v>
      </c>
      <c r="F40" s="26">
        <f t="shared" si="4"/>
        <v>247.3</v>
      </c>
    </row>
    <row r="41" spans="1:6" ht="18.75">
      <c r="A41" s="41" t="s">
        <v>126</v>
      </c>
      <c r="B41" s="19" t="s">
        <v>132</v>
      </c>
      <c r="C41" s="42"/>
      <c r="D41" s="42"/>
      <c r="E41" s="21">
        <f t="shared" si="4"/>
        <v>247.3</v>
      </c>
      <c r="F41" s="21">
        <f t="shared" si="4"/>
        <v>247.3</v>
      </c>
    </row>
    <row r="42" spans="1:6" ht="97.5" customHeight="1">
      <c r="A42" s="92" t="s">
        <v>262</v>
      </c>
      <c r="B42" s="19" t="s">
        <v>132</v>
      </c>
      <c r="C42" s="42">
        <v>1600000000</v>
      </c>
      <c r="D42" s="42"/>
      <c r="E42" s="21">
        <f t="shared" si="4"/>
        <v>247.3</v>
      </c>
      <c r="F42" s="21">
        <f t="shared" si="4"/>
        <v>247.3</v>
      </c>
    </row>
    <row r="43" spans="1:6" ht="36.75" customHeight="1">
      <c r="A43" s="41" t="s">
        <v>127</v>
      </c>
      <c r="B43" s="19" t="s">
        <v>132</v>
      </c>
      <c r="C43" s="42">
        <v>1600024300</v>
      </c>
      <c r="D43" s="42"/>
      <c r="E43" s="21">
        <f>SUM(E44:E45)</f>
        <v>247.3</v>
      </c>
      <c r="F43" s="21">
        <f>SUM(F44:F45)</f>
        <v>247.3</v>
      </c>
    </row>
    <row r="44" spans="1:6" ht="95.25" customHeight="1">
      <c r="A44" s="41" t="s">
        <v>54</v>
      </c>
      <c r="B44" s="19" t="s">
        <v>132</v>
      </c>
      <c r="C44" s="42">
        <v>1600024300</v>
      </c>
      <c r="D44" s="42">
        <v>100</v>
      </c>
      <c r="E44" s="91">
        <v>153.4</v>
      </c>
      <c r="F44" s="91">
        <v>153.4</v>
      </c>
    </row>
    <row r="45" spans="1:6" ht="37.5">
      <c r="A45" s="41" t="s">
        <v>55</v>
      </c>
      <c r="B45" s="19" t="s">
        <v>132</v>
      </c>
      <c r="C45" s="42">
        <v>1600024300</v>
      </c>
      <c r="D45" s="42">
        <v>200</v>
      </c>
      <c r="E45" s="91">
        <v>93.9</v>
      </c>
      <c r="F45" s="91">
        <v>93.9</v>
      </c>
    </row>
    <row r="46" spans="1:6" s="25" customFormat="1" ht="18.75">
      <c r="A46" s="43" t="s">
        <v>63</v>
      </c>
      <c r="B46" s="17" t="s">
        <v>64</v>
      </c>
      <c r="C46" s="18"/>
      <c r="D46" s="18"/>
      <c r="E46" s="26">
        <f aca="true" t="shared" si="5" ref="E46:F49">E47</f>
        <v>150</v>
      </c>
      <c r="F46" s="26">
        <f t="shared" si="5"/>
        <v>150</v>
      </c>
    </row>
    <row r="47" spans="1:6" s="25" customFormat="1" ht="18.75">
      <c r="A47" s="43" t="s">
        <v>252</v>
      </c>
      <c r="B47" s="17" t="s">
        <v>65</v>
      </c>
      <c r="C47" s="18"/>
      <c r="D47" s="18"/>
      <c r="E47" s="26">
        <f t="shared" si="5"/>
        <v>150</v>
      </c>
      <c r="F47" s="26">
        <f t="shared" si="5"/>
        <v>150</v>
      </c>
    </row>
    <row r="48" spans="1:6" ht="60" customHeight="1">
      <c r="A48" s="93" t="s">
        <v>149</v>
      </c>
      <c r="B48" s="19" t="s">
        <v>65</v>
      </c>
      <c r="C48" s="42">
        <v>2100000000</v>
      </c>
      <c r="D48" s="42"/>
      <c r="E48" s="21">
        <f t="shared" si="5"/>
        <v>150</v>
      </c>
      <c r="F48" s="21">
        <f t="shared" si="5"/>
        <v>150</v>
      </c>
    </row>
    <row r="49" spans="1:6" ht="18.75">
      <c r="A49" s="41" t="s">
        <v>128</v>
      </c>
      <c r="B49" s="19" t="s">
        <v>65</v>
      </c>
      <c r="C49" s="42">
        <v>2100003150</v>
      </c>
      <c r="D49" s="42"/>
      <c r="E49" s="21">
        <f t="shared" si="5"/>
        <v>150</v>
      </c>
      <c r="F49" s="21">
        <f t="shared" si="5"/>
        <v>150</v>
      </c>
    </row>
    <row r="50" spans="1:6" ht="38.25" customHeight="1">
      <c r="A50" s="41" t="s">
        <v>55</v>
      </c>
      <c r="B50" s="19" t="s">
        <v>65</v>
      </c>
      <c r="C50" s="42">
        <v>2100003150</v>
      </c>
      <c r="D50" s="42">
        <v>200</v>
      </c>
      <c r="E50" s="91">
        <v>150</v>
      </c>
      <c r="F50" s="91">
        <v>150</v>
      </c>
    </row>
    <row r="51" spans="1:6" s="25" customFormat="1" ht="18" customHeight="1">
      <c r="A51" s="43" t="s">
        <v>66</v>
      </c>
      <c r="B51" s="17" t="s">
        <v>67</v>
      </c>
      <c r="C51" s="18"/>
      <c r="D51" s="18"/>
      <c r="E51" s="26">
        <f>E52+E56+E63</f>
        <v>707.5000000000001</v>
      </c>
      <c r="F51" s="26">
        <f>F52+F56+F63</f>
        <v>610.7</v>
      </c>
    </row>
    <row r="52" spans="1:6" s="25" customFormat="1" ht="18" customHeight="1">
      <c r="A52" s="43" t="s">
        <v>68</v>
      </c>
      <c r="B52" s="17" t="s">
        <v>69</v>
      </c>
      <c r="C52" s="18"/>
      <c r="D52" s="18"/>
      <c r="E52" s="26">
        <f aca="true" t="shared" si="6" ref="E52:F54">E53</f>
        <v>40.6</v>
      </c>
      <c r="F52" s="26">
        <f t="shared" si="6"/>
        <v>40.6</v>
      </c>
    </row>
    <row r="53" spans="1:6" ht="102.75" customHeight="1">
      <c r="A53" s="92" t="s">
        <v>263</v>
      </c>
      <c r="B53" s="19" t="s">
        <v>69</v>
      </c>
      <c r="C53" s="42">
        <v>2000000000</v>
      </c>
      <c r="D53" s="42"/>
      <c r="E53" s="21">
        <f t="shared" si="6"/>
        <v>40.6</v>
      </c>
      <c r="F53" s="21">
        <f t="shared" si="6"/>
        <v>40.6</v>
      </c>
    </row>
    <row r="54" spans="1:6" ht="75">
      <c r="A54" s="41" t="s">
        <v>264</v>
      </c>
      <c r="B54" s="19" t="s">
        <v>69</v>
      </c>
      <c r="C54" s="42">
        <v>2000003610</v>
      </c>
      <c r="D54" s="42"/>
      <c r="E54" s="21">
        <f t="shared" si="6"/>
        <v>40.6</v>
      </c>
      <c r="F54" s="21">
        <f t="shared" si="6"/>
        <v>40.6</v>
      </c>
    </row>
    <row r="55" spans="1:6" ht="40.5" customHeight="1">
      <c r="A55" s="41" t="s">
        <v>55</v>
      </c>
      <c r="B55" s="19" t="s">
        <v>69</v>
      </c>
      <c r="C55" s="42">
        <v>2000003610</v>
      </c>
      <c r="D55" s="42">
        <v>200</v>
      </c>
      <c r="E55" s="91">
        <v>40.6</v>
      </c>
      <c r="F55" s="91">
        <v>40.6</v>
      </c>
    </row>
    <row r="56" spans="1:6" ht="18.75">
      <c r="A56" s="43" t="s">
        <v>70</v>
      </c>
      <c r="B56" s="17" t="s">
        <v>71</v>
      </c>
      <c r="C56" s="42"/>
      <c r="D56" s="42"/>
      <c r="E56" s="26">
        <f>E57</f>
        <v>666.9000000000001</v>
      </c>
      <c r="F56" s="26">
        <f>F57</f>
        <v>570.1</v>
      </c>
    </row>
    <row r="57" spans="1:6" s="47" customFormat="1" ht="112.5">
      <c r="A57" s="92" t="s">
        <v>263</v>
      </c>
      <c r="B57" s="19" t="s">
        <v>71</v>
      </c>
      <c r="C57" s="42">
        <v>2000000000</v>
      </c>
      <c r="D57" s="42"/>
      <c r="E57" s="21">
        <f>E58+E61</f>
        <v>666.9000000000001</v>
      </c>
      <c r="F57" s="21">
        <f>F58+F61</f>
        <v>570.1</v>
      </c>
    </row>
    <row r="58" spans="1:6" ht="37.5">
      <c r="A58" s="41" t="s">
        <v>72</v>
      </c>
      <c r="B58" s="19" t="s">
        <v>71</v>
      </c>
      <c r="C58" s="42">
        <v>2000006050</v>
      </c>
      <c r="D58" s="42"/>
      <c r="E58" s="21">
        <f>SUM(E59:E60)</f>
        <v>654.9000000000001</v>
      </c>
      <c r="F58" s="21">
        <f>SUM(F59:F60)</f>
        <v>558.1</v>
      </c>
    </row>
    <row r="59" spans="1:6" s="47" customFormat="1" ht="101.25" customHeight="1">
      <c r="A59" s="41" t="s">
        <v>54</v>
      </c>
      <c r="B59" s="19" t="s">
        <v>71</v>
      </c>
      <c r="C59" s="42">
        <v>2000006050</v>
      </c>
      <c r="D59" s="42">
        <v>100</v>
      </c>
      <c r="E59" s="91">
        <v>281.3</v>
      </c>
      <c r="F59" s="91">
        <v>281.3</v>
      </c>
    </row>
    <row r="60" spans="1:6" ht="37.5">
      <c r="A60" s="41" t="s">
        <v>55</v>
      </c>
      <c r="B60" s="19" t="s">
        <v>71</v>
      </c>
      <c r="C60" s="42">
        <v>2000006050</v>
      </c>
      <c r="D60" s="42">
        <v>200</v>
      </c>
      <c r="E60" s="91">
        <v>373.6</v>
      </c>
      <c r="F60" s="91">
        <v>276.8</v>
      </c>
    </row>
    <row r="61" spans="1:6" ht="18.75">
      <c r="A61" s="41" t="s">
        <v>265</v>
      </c>
      <c r="B61" s="19" t="s">
        <v>71</v>
      </c>
      <c r="C61" s="42">
        <v>2000006400</v>
      </c>
      <c r="D61" s="42"/>
      <c r="E61" s="21">
        <f>E62</f>
        <v>12</v>
      </c>
      <c r="F61" s="21">
        <f>F62</f>
        <v>12</v>
      </c>
    </row>
    <row r="62" spans="1:6" s="47" customFormat="1" ht="37.5">
      <c r="A62" s="41" t="s">
        <v>55</v>
      </c>
      <c r="B62" s="19" t="s">
        <v>71</v>
      </c>
      <c r="C62" s="42">
        <v>2000006400</v>
      </c>
      <c r="D62" s="42">
        <v>200</v>
      </c>
      <c r="E62" s="91">
        <v>12</v>
      </c>
      <c r="F62" s="91">
        <v>12</v>
      </c>
    </row>
    <row r="63" spans="1:6" s="90" customFormat="1" ht="37.5">
      <c r="A63" s="95" t="s">
        <v>142</v>
      </c>
      <c r="B63" s="17" t="s">
        <v>143</v>
      </c>
      <c r="C63" s="18"/>
      <c r="D63" s="18"/>
      <c r="E63" s="26">
        <f>E66</f>
        <v>0</v>
      </c>
      <c r="F63" s="26">
        <f>F66</f>
        <v>0</v>
      </c>
    </row>
    <row r="64" spans="1:6" s="90" customFormat="1" ht="112.5">
      <c r="A64" s="92" t="s">
        <v>263</v>
      </c>
      <c r="B64" s="19" t="s">
        <v>143</v>
      </c>
      <c r="C64" s="42">
        <v>2000000000</v>
      </c>
      <c r="D64" s="18"/>
      <c r="E64" s="21">
        <f>E65</f>
        <v>0</v>
      </c>
      <c r="F64" s="21">
        <f>F65</f>
        <v>0</v>
      </c>
    </row>
    <row r="65" spans="1:6" s="47" customFormat="1" ht="150">
      <c r="A65" s="41" t="s">
        <v>266</v>
      </c>
      <c r="B65" s="19" t="s">
        <v>143</v>
      </c>
      <c r="C65" s="42">
        <v>2000074040</v>
      </c>
      <c r="D65" s="42"/>
      <c r="E65" s="21">
        <f>E66</f>
        <v>0</v>
      </c>
      <c r="F65" s="21">
        <f>F66</f>
        <v>0</v>
      </c>
    </row>
    <row r="66" spans="1:6" s="47" customFormat="1" ht="37.5">
      <c r="A66" s="41" t="s">
        <v>55</v>
      </c>
      <c r="B66" s="19" t="s">
        <v>143</v>
      </c>
      <c r="C66" s="42">
        <v>2000074040</v>
      </c>
      <c r="D66" s="42">
        <v>200</v>
      </c>
      <c r="E66" s="91"/>
      <c r="F66" s="91"/>
    </row>
    <row r="67" spans="1:6" s="90" customFormat="1" ht="18.75">
      <c r="A67" s="43" t="s">
        <v>254</v>
      </c>
      <c r="B67" s="17" t="s">
        <v>253</v>
      </c>
      <c r="C67" s="18"/>
      <c r="D67" s="18"/>
      <c r="E67" s="26">
        <f aca="true" t="shared" si="7" ref="E67:F70">E68</f>
        <v>57.2</v>
      </c>
      <c r="F67" s="26">
        <f t="shared" si="7"/>
        <v>57.2</v>
      </c>
    </row>
    <row r="68" spans="1:6" s="47" customFormat="1" ht="37.5">
      <c r="A68" s="41" t="s">
        <v>256</v>
      </c>
      <c r="B68" s="19" t="s">
        <v>255</v>
      </c>
      <c r="C68" s="42"/>
      <c r="D68" s="42"/>
      <c r="E68" s="21">
        <f t="shared" si="7"/>
        <v>57.2</v>
      </c>
      <c r="F68" s="21">
        <f t="shared" si="7"/>
        <v>57.2</v>
      </c>
    </row>
    <row r="69" spans="1:6" s="47" customFormat="1" ht="114.75" customHeight="1">
      <c r="A69" s="92" t="s">
        <v>263</v>
      </c>
      <c r="B69" s="19" t="s">
        <v>255</v>
      </c>
      <c r="C69" s="42">
        <v>2000000000</v>
      </c>
      <c r="D69" s="42"/>
      <c r="E69" s="21">
        <f t="shared" si="7"/>
        <v>57.2</v>
      </c>
      <c r="F69" s="21">
        <f t="shared" si="7"/>
        <v>57.2</v>
      </c>
    </row>
    <row r="70" spans="1:6" s="47" customFormat="1" ht="37.5">
      <c r="A70" s="41" t="s">
        <v>267</v>
      </c>
      <c r="B70" s="19" t="s">
        <v>255</v>
      </c>
      <c r="C70" s="42">
        <v>2000041200</v>
      </c>
      <c r="D70" s="42"/>
      <c r="E70" s="21">
        <f t="shared" si="7"/>
        <v>57.2</v>
      </c>
      <c r="F70" s="21">
        <f t="shared" si="7"/>
        <v>57.2</v>
      </c>
    </row>
    <row r="71" spans="1:6" s="47" customFormat="1" ht="37.5">
      <c r="A71" s="41" t="s">
        <v>55</v>
      </c>
      <c r="B71" s="19" t="s">
        <v>255</v>
      </c>
      <c r="C71" s="42">
        <v>2000041200</v>
      </c>
      <c r="D71" s="42">
        <v>200</v>
      </c>
      <c r="E71" s="91">
        <v>57.2</v>
      </c>
      <c r="F71" s="91">
        <v>57.2</v>
      </c>
    </row>
    <row r="72" spans="1:6" s="37" customFormat="1" ht="18.75">
      <c r="A72" s="33" t="s">
        <v>161</v>
      </c>
      <c r="B72" s="36">
        <v>1000</v>
      </c>
      <c r="C72" s="36"/>
      <c r="D72" s="36"/>
      <c r="E72" s="51">
        <f aca="true" t="shared" si="8" ref="E72:F75">E73</f>
        <v>91.3</v>
      </c>
      <c r="F72" s="51">
        <f t="shared" si="8"/>
        <v>91.3</v>
      </c>
    </row>
    <row r="73" spans="1:6" s="37" customFormat="1" ht="19.5" customHeight="1">
      <c r="A73" s="33" t="s">
        <v>164</v>
      </c>
      <c r="B73" s="36" t="s">
        <v>162</v>
      </c>
      <c r="C73" s="36"/>
      <c r="D73" s="36"/>
      <c r="E73" s="51">
        <f t="shared" si="8"/>
        <v>91.3</v>
      </c>
      <c r="F73" s="51">
        <f t="shared" si="8"/>
        <v>91.3</v>
      </c>
    </row>
    <row r="74" spans="1:6" s="37" customFormat="1" ht="90.75" customHeight="1">
      <c r="A74" s="93" t="s">
        <v>270</v>
      </c>
      <c r="B74" s="35" t="s">
        <v>162</v>
      </c>
      <c r="C74" s="35" t="s">
        <v>163</v>
      </c>
      <c r="D74" s="35"/>
      <c r="E74" s="52">
        <f t="shared" si="8"/>
        <v>91.3</v>
      </c>
      <c r="F74" s="52">
        <f t="shared" si="8"/>
        <v>91.3</v>
      </c>
    </row>
    <row r="75" spans="1:6" s="37" customFormat="1" ht="37.5">
      <c r="A75" s="38" t="s">
        <v>271</v>
      </c>
      <c r="B75" s="35">
        <v>1001</v>
      </c>
      <c r="C75" s="35" t="s">
        <v>268</v>
      </c>
      <c r="D75" s="35"/>
      <c r="E75" s="52">
        <f t="shared" si="8"/>
        <v>91.3</v>
      </c>
      <c r="F75" s="52">
        <f t="shared" si="8"/>
        <v>91.3</v>
      </c>
    </row>
    <row r="76" spans="1:6" s="37" customFormat="1" ht="18.75">
      <c r="A76" s="38" t="s">
        <v>272</v>
      </c>
      <c r="B76" s="35">
        <v>1001</v>
      </c>
      <c r="C76" s="35" t="s">
        <v>268</v>
      </c>
      <c r="D76" s="35" t="s">
        <v>269</v>
      </c>
      <c r="E76" s="94">
        <v>91.3</v>
      </c>
      <c r="F76" s="94">
        <v>91.3</v>
      </c>
    </row>
    <row r="77" spans="1:6" s="25" customFormat="1" ht="18.75">
      <c r="A77" s="4" t="s">
        <v>74</v>
      </c>
      <c r="B77" s="97" t="s">
        <v>274</v>
      </c>
      <c r="C77" s="98"/>
      <c r="D77" s="98"/>
      <c r="E77" s="30">
        <f>E78</f>
        <v>97.6</v>
      </c>
      <c r="F77" s="30">
        <f>F78</f>
        <v>195.3</v>
      </c>
    </row>
    <row r="78" spans="1:6" ht="18.75">
      <c r="A78" s="13" t="s">
        <v>74</v>
      </c>
      <c r="B78" s="96" t="s">
        <v>274</v>
      </c>
      <c r="C78" s="24">
        <v>9999999999</v>
      </c>
      <c r="D78" s="24"/>
      <c r="E78" s="31">
        <f>E79</f>
        <v>97.6</v>
      </c>
      <c r="F78" s="31">
        <f>F79</f>
        <v>195.3</v>
      </c>
    </row>
    <row r="79" spans="1:6" ht="18.75">
      <c r="A79" s="13" t="s">
        <v>74</v>
      </c>
      <c r="B79" s="96" t="s">
        <v>274</v>
      </c>
      <c r="C79" s="24">
        <v>9999999999</v>
      </c>
      <c r="D79" s="24">
        <v>999</v>
      </c>
      <c r="E79" s="99">
        <v>97.6</v>
      </c>
      <c r="F79" s="100">
        <v>195.3</v>
      </c>
    </row>
  </sheetData>
  <sheetProtection/>
  <mergeCells count="15">
    <mergeCell ref="A6:F6"/>
    <mergeCell ref="A1:F1"/>
    <mergeCell ref="A2:F2"/>
    <mergeCell ref="A3:F3"/>
    <mergeCell ref="A4:F4"/>
    <mergeCell ref="A5:F5"/>
    <mergeCell ref="A7:F7"/>
    <mergeCell ref="A8:E8"/>
    <mergeCell ref="A9:F9"/>
    <mergeCell ref="A10:F10"/>
    <mergeCell ref="A11:A12"/>
    <mergeCell ref="B11:B12"/>
    <mergeCell ref="C11:C12"/>
    <mergeCell ref="D11:D12"/>
    <mergeCell ref="E11:F11"/>
  </mergeCells>
  <printOptions/>
  <pageMargins left="0.8267716535433072" right="0.2362204724409449" top="0.2755905511811024" bottom="0.1968503937007874" header="0.2755905511811024" footer="0.5118110236220472"/>
  <pageSetup fitToHeight="5" fitToWidth="1" horizontalDpi="600" verticalDpi="600" orientation="portrait" paperSize="9" scale="78" r:id="rId1"/>
</worksheet>
</file>

<file path=xl/worksheets/sheet7.xml><?xml version="1.0" encoding="utf-8"?>
<worksheet xmlns="http://schemas.openxmlformats.org/spreadsheetml/2006/main" xmlns:r="http://schemas.openxmlformats.org/officeDocument/2006/relationships">
  <sheetPr>
    <tabColor rgb="FF0000FF"/>
    <pageSetUpPr fitToPage="1"/>
  </sheetPr>
  <dimension ref="A1:F52"/>
  <sheetViews>
    <sheetView zoomScale="70" zoomScaleNormal="70" zoomScalePageLayoutView="0" workbookViewId="0" topLeftCell="A4">
      <selection activeCell="A15" sqref="A15"/>
    </sheetView>
  </sheetViews>
  <sheetFormatPr defaultColWidth="9.57421875" defaultRowHeight="15"/>
  <cols>
    <col min="1" max="1" width="55.7109375" style="28" customWidth="1"/>
    <col min="2" max="2" width="18.28125" style="23" customWidth="1"/>
    <col min="3" max="3" width="8.28125" style="23" customWidth="1"/>
    <col min="4" max="4" width="11.7109375" style="23" customWidth="1"/>
    <col min="5" max="251" width="9.140625" style="23" customWidth="1"/>
    <col min="252" max="252" width="55.7109375" style="23" customWidth="1"/>
    <col min="253" max="253" width="12.00390625" style="23" customWidth="1"/>
    <col min="254" max="254" width="8.28125" style="23" customWidth="1"/>
    <col min="255" max="255" width="11.7109375" style="23" customWidth="1"/>
    <col min="256" max="16384" width="9.57421875" style="23" bestFit="1" customWidth="1"/>
  </cols>
  <sheetData>
    <row r="1" spans="1:4" s="3" customFormat="1" ht="18.75">
      <c r="A1" s="132" t="s">
        <v>138</v>
      </c>
      <c r="B1" s="132"/>
      <c r="C1" s="132"/>
      <c r="D1" s="132"/>
    </row>
    <row r="2" spans="1:4" s="3" customFormat="1" ht="18.75">
      <c r="A2" s="132" t="s">
        <v>158</v>
      </c>
      <c r="B2" s="132"/>
      <c r="C2" s="132"/>
      <c r="D2" s="132"/>
    </row>
    <row r="3" spans="1:4" s="3" customFormat="1" ht="18.75">
      <c r="A3" s="132" t="s">
        <v>1</v>
      </c>
      <c r="B3" s="132"/>
      <c r="C3" s="132"/>
      <c r="D3" s="132"/>
    </row>
    <row r="4" spans="1:4" s="3" customFormat="1" ht="18.75">
      <c r="A4" s="136" t="str">
        <f>'Прил.6 по разд.'!A4:F4</f>
        <v>от ____ декабря 2020 года №_____</v>
      </c>
      <c r="B4" s="136"/>
      <c r="C4" s="136"/>
      <c r="D4" s="136"/>
    </row>
    <row r="5" spans="1:4" s="3" customFormat="1" ht="18.75">
      <c r="A5" s="132" t="s">
        <v>159</v>
      </c>
      <c r="B5" s="132"/>
      <c r="C5" s="132"/>
      <c r="D5" s="132"/>
    </row>
    <row r="6" spans="1:4" s="3" customFormat="1" ht="18.75">
      <c r="A6" s="132" t="s">
        <v>1</v>
      </c>
      <c r="B6" s="132"/>
      <c r="C6" s="132"/>
      <c r="D6" s="132"/>
    </row>
    <row r="7" spans="1:4" s="3" customFormat="1" ht="18.75">
      <c r="A7" s="132" t="str">
        <f>'Прил.6 по разд.'!A7:F7</f>
        <v>на 2021 год и плановый период 2022 и 2023 годов»</v>
      </c>
      <c r="B7" s="132"/>
      <c r="C7" s="132"/>
      <c r="D7" s="132"/>
    </row>
    <row r="8" spans="1:4" ht="18.75">
      <c r="A8" s="133"/>
      <c r="B8" s="133"/>
      <c r="C8" s="133"/>
      <c r="D8" s="133"/>
    </row>
    <row r="9" spans="1:4" ht="85.5" customHeight="1">
      <c r="A9" s="134" t="s">
        <v>275</v>
      </c>
      <c r="B9" s="134"/>
      <c r="C9" s="134"/>
      <c r="D9" s="134"/>
    </row>
    <row r="10" spans="1:4" s="28" customFormat="1" ht="18.75">
      <c r="A10" s="137"/>
      <c r="B10" s="137"/>
      <c r="C10" s="137"/>
      <c r="D10" s="137"/>
    </row>
    <row r="11" spans="1:4" s="28" customFormat="1" ht="18.75">
      <c r="A11" s="138" t="s">
        <v>47</v>
      </c>
      <c r="B11" s="138" t="s">
        <v>49</v>
      </c>
      <c r="C11" s="138" t="s">
        <v>50</v>
      </c>
      <c r="D11" s="138" t="s">
        <v>77</v>
      </c>
    </row>
    <row r="12" spans="1:4" s="28" customFormat="1" ht="18.75">
      <c r="A12" s="139"/>
      <c r="B12" s="139"/>
      <c r="C12" s="139"/>
      <c r="D12" s="139"/>
    </row>
    <row r="13" spans="1:4" s="28" customFormat="1" ht="18.75">
      <c r="A13" s="29">
        <v>1</v>
      </c>
      <c r="B13" s="29">
        <v>2</v>
      </c>
      <c r="C13" s="29">
        <v>3</v>
      </c>
      <c r="D13" s="29">
        <v>4</v>
      </c>
    </row>
    <row r="14" spans="1:4" s="28" customFormat="1" ht="18.75">
      <c r="A14" s="43" t="s">
        <v>16</v>
      </c>
      <c r="B14" s="18"/>
      <c r="C14" s="18"/>
      <c r="D14" s="20">
        <f>D15+D18++D27+D30+D34+D46+D49</f>
        <v>4493.500000000001</v>
      </c>
    </row>
    <row r="15" spans="1:4" s="25" customFormat="1" ht="97.5">
      <c r="A15" s="103" t="s">
        <v>270</v>
      </c>
      <c r="B15" s="36" t="s">
        <v>163</v>
      </c>
      <c r="C15" s="36"/>
      <c r="D15" s="51">
        <f>D16</f>
        <v>91.3</v>
      </c>
    </row>
    <row r="16" spans="1:4" ht="37.5">
      <c r="A16" s="38" t="s">
        <v>271</v>
      </c>
      <c r="B16" s="35" t="s">
        <v>268</v>
      </c>
      <c r="C16" s="35"/>
      <c r="D16" s="52">
        <f>D17</f>
        <v>91.3</v>
      </c>
    </row>
    <row r="17" spans="1:4" ht="18.75">
      <c r="A17" s="38" t="s">
        <v>272</v>
      </c>
      <c r="B17" s="35" t="s">
        <v>268</v>
      </c>
      <c r="C17" s="35" t="s">
        <v>269</v>
      </c>
      <c r="D17" s="94">
        <v>91.3</v>
      </c>
    </row>
    <row r="18" spans="1:4" s="2" customFormat="1" ht="87.75" customHeight="1">
      <c r="A18" s="101" t="s">
        <v>249</v>
      </c>
      <c r="B18" s="17" t="s">
        <v>139</v>
      </c>
      <c r="C18" s="18"/>
      <c r="D18" s="26">
        <f>D19+D21+D25</f>
        <v>2520.5</v>
      </c>
    </row>
    <row r="19" spans="1:4" s="25" customFormat="1" ht="18.75">
      <c r="A19" s="41" t="s">
        <v>134</v>
      </c>
      <c r="B19" s="19" t="s">
        <v>140</v>
      </c>
      <c r="C19" s="42"/>
      <c r="D19" s="21">
        <f>D20</f>
        <v>730.5</v>
      </c>
    </row>
    <row r="20" spans="1:4" ht="90" customHeight="1">
      <c r="A20" s="41" t="s">
        <v>54</v>
      </c>
      <c r="B20" s="19" t="s">
        <v>140</v>
      </c>
      <c r="C20" s="42">
        <v>100</v>
      </c>
      <c r="D20" s="91">
        <v>730.5</v>
      </c>
    </row>
    <row r="21" spans="1:4" s="25" customFormat="1" ht="37.5">
      <c r="A21" s="41" t="s">
        <v>53</v>
      </c>
      <c r="B21" s="19" t="s">
        <v>141</v>
      </c>
      <c r="C21" s="42"/>
      <c r="D21" s="21">
        <f>D22+D23+D24</f>
        <v>1789</v>
      </c>
    </row>
    <row r="22" spans="1:4" s="25" customFormat="1" ht="112.5">
      <c r="A22" s="41" t="s">
        <v>54</v>
      </c>
      <c r="B22" s="19" t="s">
        <v>141</v>
      </c>
      <c r="C22" s="42">
        <v>100</v>
      </c>
      <c r="D22" s="91">
        <v>1194.8</v>
      </c>
    </row>
    <row r="23" spans="1:4" ht="56.25">
      <c r="A23" s="41" t="s">
        <v>257</v>
      </c>
      <c r="B23" s="19" t="s">
        <v>141</v>
      </c>
      <c r="C23" s="42">
        <v>200</v>
      </c>
      <c r="D23" s="91">
        <v>518.3</v>
      </c>
    </row>
    <row r="24" spans="1:4" s="25" customFormat="1" ht="18.75">
      <c r="A24" s="41" t="s">
        <v>56</v>
      </c>
      <c r="B24" s="19" t="s">
        <v>141</v>
      </c>
      <c r="C24" s="42">
        <v>800</v>
      </c>
      <c r="D24" s="91">
        <v>75.9</v>
      </c>
    </row>
    <row r="25" spans="1:4" ht="18.75">
      <c r="A25" s="41" t="s">
        <v>62</v>
      </c>
      <c r="B25" s="19" t="s">
        <v>258</v>
      </c>
      <c r="C25" s="42"/>
      <c r="D25" s="21">
        <f>D26</f>
        <v>1</v>
      </c>
    </row>
    <row r="26" spans="1:4" s="25" customFormat="1" ht="18.75">
      <c r="A26" s="41" t="s">
        <v>56</v>
      </c>
      <c r="B26" s="19" t="s">
        <v>258</v>
      </c>
      <c r="C26" s="42">
        <v>800</v>
      </c>
      <c r="D26" s="91">
        <v>1</v>
      </c>
    </row>
    <row r="27" spans="1:4" s="25" customFormat="1" ht="117">
      <c r="A27" s="101" t="s">
        <v>260</v>
      </c>
      <c r="B27" s="18">
        <v>1200000000</v>
      </c>
      <c r="C27" s="18"/>
      <c r="D27" s="26">
        <f>D28</f>
        <v>34.4</v>
      </c>
    </row>
    <row r="28" spans="1:6" s="25" customFormat="1" ht="18.75">
      <c r="A28" s="41" t="s">
        <v>259</v>
      </c>
      <c r="B28" s="42">
        <v>1200092360</v>
      </c>
      <c r="C28" s="42"/>
      <c r="D28" s="21">
        <f>D29</f>
        <v>34.4</v>
      </c>
      <c r="E28" s="23"/>
      <c r="F28" s="23"/>
    </row>
    <row r="29" spans="1:4" s="25" customFormat="1" ht="18.75">
      <c r="A29" s="41" t="s">
        <v>56</v>
      </c>
      <c r="B29" s="42">
        <v>1200092360</v>
      </c>
      <c r="C29" s="42">
        <v>800</v>
      </c>
      <c r="D29" s="91">
        <v>34.4</v>
      </c>
    </row>
    <row r="30" spans="1:4" s="25" customFormat="1" ht="97.5">
      <c r="A30" s="101" t="s">
        <v>262</v>
      </c>
      <c r="B30" s="18">
        <v>1600000000</v>
      </c>
      <c r="C30" s="18"/>
      <c r="D30" s="26">
        <f>D31</f>
        <v>247.3</v>
      </c>
    </row>
    <row r="31" spans="1:4" ht="37.5">
      <c r="A31" s="41" t="s">
        <v>127</v>
      </c>
      <c r="B31" s="42">
        <v>1600024300</v>
      </c>
      <c r="C31" s="42"/>
      <c r="D31" s="21">
        <f>SUM(D32:D33)</f>
        <v>247.3</v>
      </c>
    </row>
    <row r="32" spans="1:4" ht="112.5">
      <c r="A32" s="41" t="s">
        <v>54</v>
      </c>
      <c r="B32" s="42">
        <v>1600024300</v>
      </c>
      <c r="C32" s="42">
        <v>100</v>
      </c>
      <c r="D32" s="91">
        <v>153.4</v>
      </c>
    </row>
    <row r="33" spans="1:4" ht="37.5">
      <c r="A33" s="41" t="s">
        <v>55</v>
      </c>
      <c r="B33" s="42">
        <v>1600024300</v>
      </c>
      <c r="C33" s="42">
        <v>200</v>
      </c>
      <c r="D33" s="91">
        <v>93.9</v>
      </c>
    </row>
    <row r="34" spans="1:4" s="102" customFormat="1" ht="90" customHeight="1">
      <c r="A34" s="101" t="s">
        <v>263</v>
      </c>
      <c r="B34" s="18">
        <v>2000000000</v>
      </c>
      <c r="C34" s="18"/>
      <c r="D34" s="26">
        <f>D35+D37+D40+D42+D44</f>
        <v>1361.5000000000002</v>
      </c>
    </row>
    <row r="35" spans="1:4" s="37" customFormat="1" ht="75">
      <c r="A35" s="41" t="s">
        <v>264</v>
      </c>
      <c r="B35" s="42">
        <v>2000003610</v>
      </c>
      <c r="C35" s="42"/>
      <c r="D35" s="21">
        <f>D36</f>
        <v>40.6</v>
      </c>
    </row>
    <row r="36" spans="1:4" s="37" customFormat="1" ht="37.5">
      <c r="A36" s="41" t="s">
        <v>55</v>
      </c>
      <c r="B36" s="42">
        <v>2000003610</v>
      </c>
      <c r="C36" s="42">
        <v>200</v>
      </c>
      <c r="D36" s="91">
        <v>40.6</v>
      </c>
    </row>
    <row r="37" spans="1:4" ht="37.5">
      <c r="A37" s="41" t="s">
        <v>72</v>
      </c>
      <c r="B37" s="42">
        <v>2000006050</v>
      </c>
      <c r="C37" s="42"/>
      <c r="D37" s="21">
        <f>SUM(D38:D39)</f>
        <v>751.7</v>
      </c>
    </row>
    <row r="38" spans="1:4" ht="112.5">
      <c r="A38" s="41" t="s">
        <v>54</v>
      </c>
      <c r="B38" s="42">
        <v>2000006050</v>
      </c>
      <c r="C38" s="42">
        <v>100</v>
      </c>
      <c r="D38" s="91">
        <v>281.3</v>
      </c>
    </row>
    <row r="39" spans="1:4" ht="37.5">
      <c r="A39" s="41" t="s">
        <v>55</v>
      </c>
      <c r="B39" s="42">
        <v>2000006050</v>
      </c>
      <c r="C39" s="42">
        <v>200</v>
      </c>
      <c r="D39" s="91">
        <v>470.4</v>
      </c>
    </row>
    <row r="40" spans="1:4" ht="18.75">
      <c r="A40" s="41" t="s">
        <v>265</v>
      </c>
      <c r="B40" s="42">
        <v>2000006400</v>
      </c>
      <c r="C40" s="42"/>
      <c r="D40" s="21">
        <f>D41</f>
        <v>12</v>
      </c>
    </row>
    <row r="41" spans="1:4" ht="37.5">
      <c r="A41" s="41" t="s">
        <v>55</v>
      </c>
      <c r="B41" s="42">
        <v>2000006400</v>
      </c>
      <c r="C41" s="42">
        <v>200</v>
      </c>
      <c r="D41" s="91">
        <v>12</v>
      </c>
    </row>
    <row r="42" spans="1:4" ht="150">
      <c r="A42" s="41" t="s">
        <v>266</v>
      </c>
      <c r="B42" s="42">
        <v>2000074040</v>
      </c>
      <c r="C42" s="42"/>
      <c r="D42" s="21">
        <f>D43</f>
        <v>500</v>
      </c>
    </row>
    <row r="43" spans="1:4" ht="37.5">
      <c r="A43" s="41" t="s">
        <v>55</v>
      </c>
      <c r="B43" s="42">
        <v>2000074040</v>
      </c>
      <c r="C43" s="42">
        <v>200</v>
      </c>
      <c r="D43" s="91">
        <v>500</v>
      </c>
    </row>
    <row r="44" spans="1:4" ht="37.5">
      <c r="A44" s="41" t="s">
        <v>267</v>
      </c>
      <c r="B44" s="42">
        <v>2000041200</v>
      </c>
      <c r="C44" s="42"/>
      <c r="D44" s="21">
        <f>D45</f>
        <v>57.2</v>
      </c>
    </row>
    <row r="45" spans="1:4" ht="37.5">
      <c r="A45" s="41" t="s">
        <v>55</v>
      </c>
      <c r="B45" s="42">
        <v>2000041200</v>
      </c>
      <c r="C45" s="42">
        <v>200</v>
      </c>
      <c r="D45" s="91">
        <v>57.2</v>
      </c>
    </row>
    <row r="46" spans="1:4" s="25" customFormat="1" ht="78">
      <c r="A46" s="103" t="s">
        <v>149</v>
      </c>
      <c r="B46" s="18">
        <v>2100000000</v>
      </c>
      <c r="C46" s="18"/>
      <c r="D46" s="26">
        <f>D47</f>
        <v>150</v>
      </c>
    </row>
    <row r="47" spans="1:4" ht="18.75">
      <c r="A47" s="41" t="s">
        <v>128</v>
      </c>
      <c r="B47" s="42">
        <v>2100003150</v>
      </c>
      <c r="C47" s="42"/>
      <c r="D47" s="21">
        <f>D48</f>
        <v>150</v>
      </c>
    </row>
    <row r="48" spans="1:4" s="47" customFormat="1" ht="37.5">
      <c r="A48" s="41" t="s">
        <v>55</v>
      </c>
      <c r="B48" s="42">
        <v>2100003150</v>
      </c>
      <c r="C48" s="42">
        <v>200</v>
      </c>
      <c r="D48" s="91">
        <v>150</v>
      </c>
    </row>
    <row r="49" spans="1:4" s="25" customFormat="1" ht="19.5">
      <c r="A49" s="101" t="s">
        <v>61</v>
      </c>
      <c r="B49" s="18">
        <v>9900000000</v>
      </c>
      <c r="C49" s="18"/>
      <c r="D49" s="26">
        <f>D50</f>
        <v>88.5</v>
      </c>
    </row>
    <row r="50" spans="1:4" s="25" customFormat="1" ht="56.25">
      <c r="A50" s="41" t="s">
        <v>261</v>
      </c>
      <c r="B50" s="42">
        <v>9900051180</v>
      </c>
      <c r="C50" s="42"/>
      <c r="D50" s="21">
        <f>D51+D52</f>
        <v>88.5</v>
      </c>
    </row>
    <row r="51" spans="1:4" ht="112.5">
      <c r="A51" s="41" t="s">
        <v>54</v>
      </c>
      <c r="B51" s="42">
        <v>9900051180</v>
      </c>
      <c r="C51" s="42">
        <v>100</v>
      </c>
      <c r="D51" s="91">
        <v>85.5</v>
      </c>
    </row>
    <row r="52" spans="1:4" ht="37.5">
      <c r="A52" s="41" t="s">
        <v>55</v>
      </c>
      <c r="B52" s="42">
        <v>9900051180</v>
      </c>
      <c r="C52" s="42">
        <v>200</v>
      </c>
      <c r="D52" s="91">
        <v>3</v>
      </c>
    </row>
  </sheetData>
  <sheetProtection/>
  <mergeCells count="14">
    <mergeCell ref="A6:D6"/>
    <mergeCell ref="A1:D1"/>
    <mergeCell ref="A2:D2"/>
    <mergeCell ref="A3:D3"/>
    <mergeCell ref="A4:D4"/>
    <mergeCell ref="A5:D5"/>
    <mergeCell ref="A7:D7"/>
    <mergeCell ref="A8:D8"/>
    <mergeCell ref="A9:D9"/>
    <mergeCell ref="A10:D10"/>
    <mergeCell ref="A11:A12"/>
    <mergeCell ref="B11:B12"/>
    <mergeCell ref="C11:C12"/>
    <mergeCell ref="D11:D12"/>
  </mergeCells>
  <printOptions/>
  <pageMargins left="0.7874015748031497" right="0.2362204724409449" top="0.1968503937007874" bottom="0.1968503937007874" header="0.2755905511811024" footer="0.5118110236220472"/>
  <pageSetup fitToHeight="5" fitToWidth="1" horizontalDpi="600" verticalDpi="600" orientation="portrait" paperSize="9" scale="98" r:id="rId1"/>
</worksheet>
</file>

<file path=xl/worksheets/sheet8.xml><?xml version="1.0" encoding="utf-8"?>
<worksheet xmlns="http://schemas.openxmlformats.org/spreadsheetml/2006/main" xmlns:r="http://schemas.openxmlformats.org/officeDocument/2006/relationships">
  <sheetPr>
    <tabColor rgb="FF0000FF"/>
    <pageSetUpPr fitToPage="1"/>
  </sheetPr>
  <dimension ref="A1:F54"/>
  <sheetViews>
    <sheetView zoomScale="70" zoomScaleNormal="70" zoomScalePageLayoutView="0" workbookViewId="0" topLeftCell="A4">
      <selection activeCell="I15" sqref="I15"/>
    </sheetView>
  </sheetViews>
  <sheetFormatPr defaultColWidth="14.421875" defaultRowHeight="15"/>
  <cols>
    <col min="1" max="1" width="55.7109375" style="28" customWidth="1"/>
    <col min="2" max="2" width="16.28125" style="23" customWidth="1"/>
    <col min="3" max="3" width="8.28125" style="23" customWidth="1"/>
    <col min="4" max="4" width="14.421875" style="23" customWidth="1"/>
    <col min="5" max="5" width="14.7109375" style="23" customWidth="1"/>
    <col min="6" max="252" width="9.140625" style="23" customWidth="1"/>
    <col min="253" max="253" width="55.7109375" style="23" customWidth="1"/>
    <col min="254" max="254" width="12.00390625" style="23" customWidth="1"/>
    <col min="255" max="255" width="8.28125" style="23" customWidth="1"/>
    <col min="256" max="16384" width="14.421875" style="23" customWidth="1"/>
  </cols>
  <sheetData>
    <row r="1" spans="1:5" s="3" customFormat="1" ht="18.75">
      <c r="A1" s="132" t="s">
        <v>137</v>
      </c>
      <c r="B1" s="132"/>
      <c r="C1" s="132"/>
      <c r="D1" s="132"/>
      <c r="E1" s="132"/>
    </row>
    <row r="2" spans="1:5" s="3" customFormat="1" ht="18.75" customHeight="1">
      <c r="A2" s="132" t="s">
        <v>158</v>
      </c>
      <c r="B2" s="132"/>
      <c r="C2" s="132"/>
      <c r="D2" s="132"/>
      <c r="E2" s="132"/>
    </row>
    <row r="3" spans="1:5" s="3" customFormat="1" ht="18.75" customHeight="1">
      <c r="A3" s="132" t="s">
        <v>1</v>
      </c>
      <c r="B3" s="132"/>
      <c r="C3" s="132"/>
      <c r="D3" s="132"/>
      <c r="E3" s="132"/>
    </row>
    <row r="4" spans="1:5" s="3" customFormat="1" ht="18.75">
      <c r="A4" s="136" t="str">
        <f>'Прил.7 цел.ст.'!A4:D4</f>
        <v>от ____ декабря 2020 года №_____</v>
      </c>
      <c r="B4" s="136"/>
      <c r="C4" s="136"/>
      <c r="D4" s="136"/>
      <c r="E4" s="136"/>
    </row>
    <row r="5" spans="1:5" s="3" customFormat="1" ht="18.75" customHeight="1">
      <c r="A5" s="132" t="s">
        <v>159</v>
      </c>
      <c r="B5" s="132"/>
      <c r="C5" s="132"/>
      <c r="D5" s="132"/>
      <c r="E5" s="132"/>
    </row>
    <row r="6" spans="1:5" s="3" customFormat="1" ht="18.75" customHeight="1">
      <c r="A6" s="132" t="s">
        <v>1</v>
      </c>
      <c r="B6" s="132"/>
      <c r="C6" s="132"/>
      <c r="D6" s="132"/>
      <c r="E6" s="132"/>
    </row>
    <row r="7" spans="1:5" s="3" customFormat="1" ht="18.75" customHeight="1">
      <c r="A7" s="132" t="str">
        <f>'Прил.7 цел.ст.'!A7:D7</f>
        <v>на 2021 год и плановый период 2022 и 2023 годов»</v>
      </c>
      <c r="B7" s="132"/>
      <c r="C7" s="132"/>
      <c r="D7" s="132"/>
      <c r="E7" s="132"/>
    </row>
    <row r="8" spans="1:4" ht="18.75">
      <c r="A8" s="133"/>
      <c r="B8" s="133"/>
      <c r="C8" s="133"/>
      <c r="D8" s="133"/>
    </row>
    <row r="9" spans="1:5" ht="102.75" customHeight="1">
      <c r="A9" s="141" t="s">
        <v>276</v>
      </c>
      <c r="B9" s="141"/>
      <c r="C9" s="141"/>
      <c r="D9" s="141"/>
      <c r="E9" s="141"/>
    </row>
    <row r="10" spans="1:5" s="28" customFormat="1" ht="18.75">
      <c r="A10" s="137"/>
      <c r="B10" s="137"/>
      <c r="C10" s="137"/>
      <c r="D10" s="137"/>
      <c r="E10" s="137"/>
    </row>
    <row r="11" spans="1:5" s="28" customFormat="1" ht="18.75">
      <c r="A11" s="138" t="s">
        <v>47</v>
      </c>
      <c r="B11" s="138" t="s">
        <v>49</v>
      </c>
      <c r="C11" s="138" t="s">
        <v>50</v>
      </c>
      <c r="D11" s="140" t="s">
        <v>77</v>
      </c>
      <c r="E11" s="140"/>
    </row>
    <row r="12" spans="1:5" s="28" customFormat="1" ht="18.75">
      <c r="A12" s="139"/>
      <c r="B12" s="139"/>
      <c r="C12" s="139"/>
      <c r="D12" s="11" t="s">
        <v>180</v>
      </c>
      <c r="E12" s="32" t="s">
        <v>246</v>
      </c>
    </row>
    <row r="13" spans="1:5" s="28" customFormat="1" ht="18.75">
      <c r="A13" s="29">
        <v>1</v>
      </c>
      <c r="B13" s="29">
        <v>2</v>
      </c>
      <c r="C13" s="29">
        <v>3</v>
      </c>
      <c r="D13" s="29">
        <v>4</v>
      </c>
      <c r="E13" s="29">
        <v>5</v>
      </c>
    </row>
    <row r="14" spans="1:5" s="28" customFormat="1" ht="18.75">
      <c r="A14" s="43" t="s">
        <v>16</v>
      </c>
      <c r="B14" s="18"/>
      <c r="C14" s="18"/>
      <c r="D14" s="20">
        <f>D15+D18++D27+D30+D34+D46+D49+D53</f>
        <v>3994.3000000000006</v>
      </c>
      <c r="E14" s="20">
        <f>E15+E18++E27+E30+E34+E46+E49+E53</f>
        <v>3995.2000000000007</v>
      </c>
    </row>
    <row r="15" spans="1:5" s="25" customFormat="1" ht="97.5">
      <c r="A15" s="103" t="s">
        <v>270</v>
      </c>
      <c r="B15" s="36" t="s">
        <v>163</v>
      </c>
      <c r="C15" s="36"/>
      <c r="D15" s="51">
        <f>D16</f>
        <v>91.3</v>
      </c>
      <c r="E15" s="51">
        <f>E16</f>
        <v>91.3</v>
      </c>
    </row>
    <row r="16" spans="1:5" ht="37.5">
      <c r="A16" s="38" t="s">
        <v>271</v>
      </c>
      <c r="B16" s="35" t="s">
        <v>268</v>
      </c>
      <c r="C16" s="35"/>
      <c r="D16" s="52">
        <f>D17</f>
        <v>91.3</v>
      </c>
      <c r="E16" s="52">
        <f>E17</f>
        <v>91.3</v>
      </c>
    </row>
    <row r="17" spans="1:5" ht="18.75">
      <c r="A17" s="38" t="s">
        <v>272</v>
      </c>
      <c r="B17" s="35" t="s">
        <v>268</v>
      </c>
      <c r="C17" s="35" t="s">
        <v>269</v>
      </c>
      <c r="D17" s="94">
        <v>91.3</v>
      </c>
      <c r="E17" s="94">
        <v>91.3</v>
      </c>
    </row>
    <row r="18" spans="1:5" s="2" customFormat="1" ht="100.5" customHeight="1">
      <c r="A18" s="101" t="s">
        <v>249</v>
      </c>
      <c r="B18" s="17" t="s">
        <v>139</v>
      </c>
      <c r="C18" s="18"/>
      <c r="D18" s="26">
        <f>D19+D21+D25</f>
        <v>2520.5</v>
      </c>
      <c r="E18" s="26">
        <f>E19+E21+E25</f>
        <v>2520.5</v>
      </c>
    </row>
    <row r="19" spans="1:5" s="25" customFormat="1" ht="18.75">
      <c r="A19" s="41" t="s">
        <v>134</v>
      </c>
      <c r="B19" s="19" t="s">
        <v>140</v>
      </c>
      <c r="C19" s="42"/>
      <c r="D19" s="21">
        <f>D20</f>
        <v>730.5</v>
      </c>
      <c r="E19" s="21">
        <f>E20</f>
        <v>730.5</v>
      </c>
    </row>
    <row r="20" spans="1:5" ht="90" customHeight="1">
      <c r="A20" s="41" t="s">
        <v>54</v>
      </c>
      <c r="B20" s="19" t="s">
        <v>140</v>
      </c>
      <c r="C20" s="42">
        <v>100</v>
      </c>
      <c r="D20" s="91">
        <v>730.5</v>
      </c>
      <c r="E20" s="91">
        <v>730.5</v>
      </c>
    </row>
    <row r="21" spans="1:5" s="25" customFormat="1" ht="37.5">
      <c r="A21" s="41" t="s">
        <v>53</v>
      </c>
      <c r="B21" s="19" t="s">
        <v>141</v>
      </c>
      <c r="C21" s="42"/>
      <c r="D21" s="21">
        <f>D22+D23+D24</f>
        <v>1789</v>
      </c>
      <c r="E21" s="21">
        <f>E22+E23+E24</f>
        <v>1789</v>
      </c>
    </row>
    <row r="22" spans="1:5" s="25" customFormat="1" ht="112.5">
      <c r="A22" s="41" t="s">
        <v>54</v>
      </c>
      <c r="B22" s="19" t="s">
        <v>141</v>
      </c>
      <c r="C22" s="42">
        <v>100</v>
      </c>
      <c r="D22" s="91">
        <v>1194.8</v>
      </c>
      <c r="E22" s="91">
        <v>1194.8</v>
      </c>
    </row>
    <row r="23" spans="1:5" ht="56.25">
      <c r="A23" s="41" t="s">
        <v>257</v>
      </c>
      <c r="B23" s="19" t="s">
        <v>141</v>
      </c>
      <c r="C23" s="42">
        <v>200</v>
      </c>
      <c r="D23" s="91">
        <v>518.3</v>
      </c>
      <c r="E23" s="91">
        <v>518.3</v>
      </c>
    </row>
    <row r="24" spans="1:5" s="25" customFormat="1" ht="18.75">
      <c r="A24" s="41" t="s">
        <v>56</v>
      </c>
      <c r="B24" s="19" t="s">
        <v>141</v>
      </c>
      <c r="C24" s="42">
        <v>800</v>
      </c>
      <c r="D24" s="91">
        <v>75.9</v>
      </c>
      <c r="E24" s="91">
        <v>75.9</v>
      </c>
    </row>
    <row r="25" spans="1:5" ht="18.75">
      <c r="A25" s="41" t="s">
        <v>62</v>
      </c>
      <c r="B25" s="19" t="s">
        <v>258</v>
      </c>
      <c r="C25" s="42"/>
      <c r="D25" s="21">
        <f>D26</f>
        <v>1</v>
      </c>
      <c r="E25" s="21">
        <f>E26</f>
        <v>1</v>
      </c>
    </row>
    <row r="26" spans="1:5" s="25" customFormat="1" ht="18.75">
      <c r="A26" s="41" t="s">
        <v>56</v>
      </c>
      <c r="B26" s="19" t="s">
        <v>258</v>
      </c>
      <c r="C26" s="42">
        <v>800</v>
      </c>
      <c r="D26" s="91">
        <v>1</v>
      </c>
      <c r="E26" s="91">
        <v>1</v>
      </c>
    </row>
    <row r="27" spans="1:5" s="25" customFormat="1" ht="117">
      <c r="A27" s="101" t="s">
        <v>260</v>
      </c>
      <c r="B27" s="18">
        <v>1200000000</v>
      </c>
      <c r="C27" s="18"/>
      <c r="D27" s="26">
        <f>D28</f>
        <v>34.4</v>
      </c>
      <c r="E27" s="26">
        <f>E28</f>
        <v>34.4</v>
      </c>
    </row>
    <row r="28" spans="1:6" s="25" customFormat="1" ht="18.75">
      <c r="A28" s="41" t="s">
        <v>259</v>
      </c>
      <c r="B28" s="42">
        <v>1200092360</v>
      </c>
      <c r="C28" s="42"/>
      <c r="D28" s="21">
        <f>D29</f>
        <v>34.4</v>
      </c>
      <c r="E28" s="21">
        <f>E29</f>
        <v>34.4</v>
      </c>
      <c r="F28" s="23"/>
    </row>
    <row r="29" spans="1:5" s="25" customFormat="1" ht="18.75">
      <c r="A29" s="41" t="s">
        <v>56</v>
      </c>
      <c r="B29" s="42">
        <v>1200092360</v>
      </c>
      <c r="C29" s="42">
        <v>800</v>
      </c>
      <c r="D29" s="91">
        <v>34.4</v>
      </c>
      <c r="E29" s="91">
        <v>34.4</v>
      </c>
    </row>
    <row r="30" spans="1:5" s="25" customFormat="1" ht="97.5">
      <c r="A30" s="101" t="s">
        <v>262</v>
      </c>
      <c r="B30" s="18">
        <v>1600000000</v>
      </c>
      <c r="C30" s="18"/>
      <c r="D30" s="26">
        <f>D31</f>
        <v>247.3</v>
      </c>
      <c r="E30" s="26">
        <f>E31</f>
        <v>247.3</v>
      </c>
    </row>
    <row r="31" spans="1:5" ht="37.5">
      <c r="A31" s="41" t="s">
        <v>127</v>
      </c>
      <c r="B31" s="42">
        <v>1600024300</v>
      </c>
      <c r="C31" s="42"/>
      <c r="D31" s="21">
        <f>SUM(D32:D33)</f>
        <v>247.3</v>
      </c>
      <c r="E31" s="21">
        <f>SUM(E32:E33)</f>
        <v>247.3</v>
      </c>
    </row>
    <row r="32" spans="1:5" ht="112.5">
      <c r="A32" s="41" t="s">
        <v>54</v>
      </c>
      <c r="B32" s="42">
        <v>1600024300</v>
      </c>
      <c r="C32" s="42">
        <v>100</v>
      </c>
      <c r="D32" s="91">
        <v>153.4</v>
      </c>
      <c r="E32" s="91">
        <v>153.4</v>
      </c>
    </row>
    <row r="33" spans="1:5" ht="37.5">
      <c r="A33" s="41" t="s">
        <v>55</v>
      </c>
      <c r="B33" s="42">
        <v>1600024300</v>
      </c>
      <c r="C33" s="42">
        <v>200</v>
      </c>
      <c r="D33" s="91">
        <v>93.9</v>
      </c>
      <c r="E33" s="91">
        <v>93.9</v>
      </c>
    </row>
    <row r="34" spans="1:5" s="102" customFormat="1" ht="90" customHeight="1">
      <c r="A34" s="101" t="s">
        <v>263</v>
      </c>
      <c r="B34" s="18">
        <v>2000000000</v>
      </c>
      <c r="C34" s="18"/>
      <c r="D34" s="26">
        <f>D35+D37+D40+D42+D44</f>
        <v>764.7000000000002</v>
      </c>
      <c r="E34" s="26">
        <f>E35+E37+E40+E42+E44</f>
        <v>667.9000000000001</v>
      </c>
    </row>
    <row r="35" spans="1:5" s="37" customFormat="1" ht="75">
      <c r="A35" s="41" t="s">
        <v>264</v>
      </c>
      <c r="B35" s="42">
        <v>2000003610</v>
      </c>
      <c r="C35" s="42"/>
      <c r="D35" s="21">
        <f>D36</f>
        <v>40.6</v>
      </c>
      <c r="E35" s="21">
        <f>E36</f>
        <v>40.6</v>
      </c>
    </row>
    <row r="36" spans="1:5" s="37" customFormat="1" ht="37.5">
      <c r="A36" s="41" t="s">
        <v>55</v>
      </c>
      <c r="B36" s="42">
        <v>2000003610</v>
      </c>
      <c r="C36" s="42">
        <v>200</v>
      </c>
      <c r="D36" s="91">
        <v>40.6</v>
      </c>
      <c r="E36" s="91">
        <v>40.6</v>
      </c>
    </row>
    <row r="37" spans="1:5" ht="37.5">
      <c r="A37" s="41" t="s">
        <v>72</v>
      </c>
      <c r="B37" s="42">
        <v>2000006050</v>
      </c>
      <c r="C37" s="42"/>
      <c r="D37" s="21">
        <f>SUM(D38:D39)</f>
        <v>654.9000000000001</v>
      </c>
      <c r="E37" s="21">
        <f>SUM(E38:E39)</f>
        <v>558.1</v>
      </c>
    </row>
    <row r="38" spans="1:5" ht="112.5">
      <c r="A38" s="41" t="s">
        <v>54</v>
      </c>
      <c r="B38" s="42">
        <v>2000006050</v>
      </c>
      <c r="C38" s="42">
        <v>100</v>
      </c>
      <c r="D38" s="91">
        <v>281.3</v>
      </c>
      <c r="E38" s="91">
        <v>281.3</v>
      </c>
    </row>
    <row r="39" spans="1:5" ht="37.5">
      <c r="A39" s="41" t="s">
        <v>55</v>
      </c>
      <c r="B39" s="42">
        <v>2000006050</v>
      </c>
      <c r="C39" s="42">
        <v>200</v>
      </c>
      <c r="D39" s="91">
        <v>373.6</v>
      </c>
      <c r="E39" s="91">
        <v>276.8</v>
      </c>
    </row>
    <row r="40" spans="1:5" ht="37.5">
      <c r="A40" s="41" t="s">
        <v>265</v>
      </c>
      <c r="B40" s="42">
        <v>2000006400</v>
      </c>
      <c r="C40" s="42"/>
      <c r="D40" s="21">
        <f>D41</f>
        <v>12</v>
      </c>
      <c r="E40" s="21">
        <f>E41</f>
        <v>12</v>
      </c>
    </row>
    <row r="41" spans="1:5" ht="37.5">
      <c r="A41" s="41" t="s">
        <v>55</v>
      </c>
      <c r="B41" s="42">
        <v>2000006400</v>
      </c>
      <c r="C41" s="42">
        <v>200</v>
      </c>
      <c r="D41" s="91">
        <v>12</v>
      </c>
      <c r="E41" s="91">
        <v>12</v>
      </c>
    </row>
    <row r="42" spans="1:5" ht="150">
      <c r="A42" s="41" t="s">
        <v>266</v>
      </c>
      <c r="B42" s="42">
        <v>2000074040</v>
      </c>
      <c r="C42" s="42"/>
      <c r="D42" s="21">
        <f>D43</f>
        <v>0</v>
      </c>
      <c r="E42" s="21">
        <f>E43</f>
        <v>0</v>
      </c>
    </row>
    <row r="43" spans="1:5" ht="37.5">
      <c r="A43" s="41" t="s">
        <v>55</v>
      </c>
      <c r="B43" s="42">
        <v>2000074040</v>
      </c>
      <c r="C43" s="42">
        <v>200</v>
      </c>
      <c r="D43" s="91"/>
      <c r="E43" s="91"/>
    </row>
    <row r="44" spans="1:5" ht="37.5">
      <c r="A44" s="41" t="s">
        <v>267</v>
      </c>
      <c r="B44" s="42">
        <v>2000041200</v>
      </c>
      <c r="C44" s="42"/>
      <c r="D44" s="21">
        <f>D45</f>
        <v>57.2</v>
      </c>
      <c r="E44" s="21">
        <f>E45</f>
        <v>57.2</v>
      </c>
    </row>
    <row r="45" spans="1:5" ht="37.5">
      <c r="A45" s="41" t="s">
        <v>55</v>
      </c>
      <c r="B45" s="42">
        <v>2000041200</v>
      </c>
      <c r="C45" s="42">
        <v>200</v>
      </c>
      <c r="D45" s="91">
        <v>57.2</v>
      </c>
      <c r="E45" s="91">
        <v>57.2</v>
      </c>
    </row>
    <row r="46" spans="1:5" s="25" customFormat="1" ht="78">
      <c r="A46" s="103" t="s">
        <v>149</v>
      </c>
      <c r="B46" s="18">
        <v>2100000000</v>
      </c>
      <c r="C46" s="18"/>
      <c r="D46" s="26">
        <f>D47</f>
        <v>150</v>
      </c>
      <c r="E46" s="26">
        <f>E47</f>
        <v>150</v>
      </c>
    </row>
    <row r="47" spans="1:5" ht="18.75">
      <c r="A47" s="41" t="s">
        <v>128</v>
      </c>
      <c r="B47" s="42">
        <v>2100003150</v>
      </c>
      <c r="C47" s="42"/>
      <c r="D47" s="21">
        <f>D48</f>
        <v>150</v>
      </c>
      <c r="E47" s="21">
        <f>E48</f>
        <v>150</v>
      </c>
    </row>
    <row r="48" spans="1:5" s="47" customFormat="1" ht="37.5">
      <c r="A48" s="41" t="s">
        <v>55</v>
      </c>
      <c r="B48" s="42">
        <v>2100003150</v>
      </c>
      <c r="C48" s="42">
        <v>200</v>
      </c>
      <c r="D48" s="91">
        <v>150</v>
      </c>
      <c r="E48" s="91">
        <v>150</v>
      </c>
    </row>
    <row r="49" spans="1:5" s="25" customFormat="1" ht="19.5">
      <c r="A49" s="101" t="s">
        <v>61</v>
      </c>
      <c r="B49" s="18">
        <v>9900000000</v>
      </c>
      <c r="C49" s="18"/>
      <c r="D49" s="26">
        <f>D50</f>
        <v>88.5</v>
      </c>
      <c r="E49" s="26">
        <f>E50</f>
        <v>88.5</v>
      </c>
    </row>
    <row r="50" spans="1:5" s="25" customFormat="1" ht="56.25">
      <c r="A50" s="41" t="s">
        <v>261</v>
      </c>
      <c r="B50" s="42">
        <v>9900051180</v>
      </c>
      <c r="C50" s="42"/>
      <c r="D50" s="21">
        <f>D51+D52</f>
        <v>88.5</v>
      </c>
      <c r="E50" s="21">
        <f>E51+E52</f>
        <v>88.5</v>
      </c>
    </row>
    <row r="51" spans="1:5" ht="112.5">
      <c r="A51" s="41" t="s">
        <v>54</v>
      </c>
      <c r="B51" s="42">
        <v>9900051180</v>
      </c>
      <c r="C51" s="42">
        <v>100</v>
      </c>
      <c r="D51" s="91">
        <v>85.5</v>
      </c>
      <c r="E51" s="91">
        <v>85.5</v>
      </c>
    </row>
    <row r="52" spans="1:5" ht="37.5">
      <c r="A52" s="41" t="s">
        <v>55</v>
      </c>
      <c r="B52" s="42">
        <v>9900051180</v>
      </c>
      <c r="C52" s="42">
        <v>200</v>
      </c>
      <c r="D52" s="91">
        <v>3</v>
      </c>
      <c r="E52" s="91">
        <v>3</v>
      </c>
    </row>
    <row r="53" spans="1:5" s="25" customFormat="1" ht="18.75">
      <c r="A53" s="4" t="s">
        <v>74</v>
      </c>
      <c r="B53" s="22">
        <v>9999999999</v>
      </c>
      <c r="C53" s="22"/>
      <c r="D53" s="26">
        <f>D54</f>
        <v>97.6</v>
      </c>
      <c r="E53" s="26">
        <f>E54</f>
        <v>195.3</v>
      </c>
    </row>
    <row r="54" spans="1:5" ht="18.75">
      <c r="A54" s="13" t="s">
        <v>74</v>
      </c>
      <c r="B54" s="24">
        <v>9999999999</v>
      </c>
      <c r="C54" s="24">
        <v>999</v>
      </c>
      <c r="D54" s="99">
        <v>97.6</v>
      </c>
      <c r="E54" s="99">
        <v>195.3</v>
      </c>
    </row>
  </sheetData>
  <sheetProtection/>
  <mergeCells count="14">
    <mergeCell ref="A6:E6"/>
    <mergeCell ref="A1:E1"/>
    <mergeCell ref="A2:E2"/>
    <mergeCell ref="A3:E3"/>
    <mergeCell ref="A4:E4"/>
    <mergeCell ref="A5:E5"/>
    <mergeCell ref="A7:E7"/>
    <mergeCell ref="A8:D8"/>
    <mergeCell ref="A9:E9"/>
    <mergeCell ref="A10:E10"/>
    <mergeCell ref="A11:A12"/>
    <mergeCell ref="B11:B12"/>
    <mergeCell ref="C11:C12"/>
    <mergeCell ref="D11:E11"/>
  </mergeCells>
  <printOptions/>
  <pageMargins left="0.8267716535433072" right="0.2362204724409449" top="0.1968503937007874" bottom="0.1968503937007874" header="0.2755905511811024" footer="0.5118110236220472"/>
  <pageSetup fitToHeight="3" fitToWidth="1" horizontalDpi="600" verticalDpi="600" orientation="portrait" paperSize="9" scale="83" r:id="rId1"/>
</worksheet>
</file>

<file path=xl/worksheets/sheet9.xml><?xml version="1.0" encoding="utf-8"?>
<worksheet xmlns="http://schemas.openxmlformats.org/spreadsheetml/2006/main" xmlns:r="http://schemas.openxmlformats.org/officeDocument/2006/relationships">
  <sheetPr>
    <tabColor rgb="FF0000FF"/>
    <pageSetUpPr fitToPage="1"/>
  </sheetPr>
  <dimension ref="A1:I53"/>
  <sheetViews>
    <sheetView zoomScale="70" zoomScaleNormal="70" zoomScalePageLayoutView="0" workbookViewId="0" topLeftCell="A1">
      <selection activeCell="A53" sqref="A53:IV53"/>
    </sheetView>
  </sheetViews>
  <sheetFormatPr defaultColWidth="9.140625" defaultRowHeight="15"/>
  <cols>
    <col min="1" max="1" width="56.00390625" style="28" customWidth="1"/>
    <col min="2" max="2" width="9.421875" style="28" customWidth="1"/>
    <col min="3" max="3" width="15.28125" style="23" customWidth="1"/>
    <col min="4" max="4" width="8.28125" style="23" customWidth="1"/>
    <col min="5" max="5" width="11.7109375" style="53" customWidth="1"/>
    <col min="6" max="6" width="9.57421875" style="23" bestFit="1" customWidth="1"/>
    <col min="7" max="16384" width="9.140625" style="23" customWidth="1"/>
  </cols>
  <sheetData>
    <row r="1" spans="1:5" s="3" customFormat="1" ht="18.75">
      <c r="A1" s="132" t="s">
        <v>122</v>
      </c>
      <c r="B1" s="132"/>
      <c r="C1" s="132"/>
      <c r="D1" s="132"/>
      <c r="E1" s="132"/>
    </row>
    <row r="2" spans="1:5" s="3" customFormat="1" ht="18.75">
      <c r="A2" s="132" t="s">
        <v>158</v>
      </c>
      <c r="B2" s="132"/>
      <c r="C2" s="132"/>
      <c r="D2" s="132"/>
      <c r="E2" s="132"/>
    </row>
    <row r="3" spans="1:5" s="3" customFormat="1" ht="18.75">
      <c r="A3" s="132" t="s">
        <v>1</v>
      </c>
      <c r="B3" s="132"/>
      <c r="C3" s="132"/>
      <c r="D3" s="132"/>
      <c r="E3" s="132"/>
    </row>
    <row r="4" spans="1:5" s="3" customFormat="1" ht="18.75">
      <c r="A4" s="136" t="str">
        <f>'Прил.8 цел.ст.'!A4:E4</f>
        <v>от ____ декабря 2020 года №_____</v>
      </c>
      <c r="B4" s="136"/>
      <c r="C4" s="136"/>
      <c r="D4" s="136"/>
      <c r="E4" s="136"/>
    </row>
    <row r="5" spans="1:5" s="3" customFormat="1" ht="18.75">
      <c r="A5" s="132" t="s">
        <v>159</v>
      </c>
      <c r="B5" s="132"/>
      <c r="C5" s="132"/>
      <c r="D5" s="132"/>
      <c r="E5" s="132"/>
    </row>
    <row r="6" spans="1:5" s="3" customFormat="1" ht="18.75">
      <c r="A6" s="132" t="s">
        <v>1</v>
      </c>
      <c r="B6" s="132"/>
      <c r="C6" s="132"/>
      <c r="D6" s="132"/>
      <c r="E6" s="132"/>
    </row>
    <row r="7" spans="1:5" s="3" customFormat="1" ht="18.75">
      <c r="A7" s="132" t="str">
        <f>'Прил.8 цел.ст.'!A7:E7</f>
        <v>на 2021 год и плановый период 2022 и 2023 годов»</v>
      </c>
      <c r="B7" s="132"/>
      <c r="C7" s="132"/>
      <c r="D7" s="132"/>
      <c r="E7" s="132"/>
    </row>
    <row r="8" spans="1:5" ht="18.75">
      <c r="A8" s="133"/>
      <c r="B8" s="133"/>
      <c r="C8" s="133"/>
      <c r="D8" s="133"/>
      <c r="E8" s="133"/>
    </row>
    <row r="9" spans="1:6" ht="59.25" customHeight="1">
      <c r="A9" s="134" t="s">
        <v>277</v>
      </c>
      <c r="B9" s="134"/>
      <c r="C9" s="134"/>
      <c r="D9" s="134"/>
      <c r="E9" s="134"/>
      <c r="F9" s="2"/>
    </row>
    <row r="10" spans="1:5" s="28" customFormat="1" ht="18.75">
      <c r="A10" s="137"/>
      <c r="B10" s="137"/>
      <c r="C10" s="137"/>
      <c r="D10" s="137"/>
      <c r="E10" s="137"/>
    </row>
    <row r="11" spans="1:6" s="28" customFormat="1" ht="18.75">
      <c r="A11" s="138" t="s">
        <v>47</v>
      </c>
      <c r="B11" s="142" t="s">
        <v>76</v>
      </c>
      <c r="C11" s="142" t="s">
        <v>49</v>
      </c>
      <c r="D11" s="142" t="s">
        <v>50</v>
      </c>
      <c r="E11" s="144" t="s">
        <v>77</v>
      </c>
      <c r="F11" s="27"/>
    </row>
    <row r="12" spans="1:5" s="28" customFormat="1" ht="18.75">
      <c r="A12" s="139"/>
      <c r="B12" s="143"/>
      <c r="C12" s="143"/>
      <c r="D12" s="143"/>
      <c r="E12" s="145"/>
    </row>
    <row r="13" spans="1:9" s="28" customFormat="1" ht="18.75">
      <c r="A13" s="29">
        <v>1</v>
      </c>
      <c r="B13" s="29">
        <v>2</v>
      </c>
      <c r="C13" s="29">
        <v>3</v>
      </c>
      <c r="D13" s="29">
        <v>4</v>
      </c>
      <c r="E13" s="55">
        <v>5</v>
      </c>
      <c r="I13" s="54"/>
    </row>
    <row r="14" spans="1:6" s="28" customFormat="1" ht="18.75">
      <c r="A14" s="43" t="s">
        <v>16</v>
      </c>
      <c r="B14" s="4"/>
      <c r="C14" s="18"/>
      <c r="D14" s="18"/>
      <c r="E14" s="46">
        <f>E15</f>
        <v>4493.500000000001</v>
      </c>
      <c r="F14" s="27"/>
    </row>
    <row r="15" spans="1:6" s="28" customFormat="1" ht="75">
      <c r="A15" s="43" t="s">
        <v>160</v>
      </c>
      <c r="B15" s="4">
        <v>791</v>
      </c>
      <c r="C15" s="18"/>
      <c r="D15" s="18"/>
      <c r="E15" s="20">
        <f>E16+E19++E28+E31+E35+E47+E50</f>
        <v>4493.500000000001</v>
      </c>
      <c r="F15" s="27"/>
    </row>
    <row r="16" spans="1:6" s="28" customFormat="1" ht="97.5">
      <c r="A16" s="103" t="s">
        <v>270</v>
      </c>
      <c r="B16" s="4">
        <v>791</v>
      </c>
      <c r="C16" s="36" t="s">
        <v>163</v>
      </c>
      <c r="D16" s="36"/>
      <c r="E16" s="51">
        <f>E17</f>
        <v>91.3</v>
      </c>
      <c r="F16" s="27"/>
    </row>
    <row r="17" spans="1:6" s="28" customFormat="1" ht="37.5">
      <c r="A17" s="38" t="s">
        <v>271</v>
      </c>
      <c r="B17" s="13">
        <v>791</v>
      </c>
      <c r="C17" s="35" t="s">
        <v>268</v>
      </c>
      <c r="D17" s="35"/>
      <c r="E17" s="52">
        <f>E18</f>
        <v>91.3</v>
      </c>
      <c r="F17" s="2"/>
    </row>
    <row r="18" spans="1:5" s="28" customFormat="1" ht="18.75">
      <c r="A18" s="38" t="s">
        <v>272</v>
      </c>
      <c r="B18" s="13">
        <v>791</v>
      </c>
      <c r="C18" s="35" t="s">
        <v>268</v>
      </c>
      <c r="D18" s="35" t="s">
        <v>269</v>
      </c>
      <c r="E18" s="94">
        <v>91.3</v>
      </c>
    </row>
    <row r="19" spans="1:5" s="28" customFormat="1" ht="117">
      <c r="A19" s="101" t="s">
        <v>249</v>
      </c>
      <c r="B19" s="4">
        <v>791</v>
      </c>
      <c r="C19" s="17" t="s">
        <v>139</v>
      </c>
      <c r="D19" s="18"/>
      <c r="E19" s="26">
        <f>E20+E22+E26</f>
        <v>2520.5</v>
      </c>
    </row>
    <row r="20" spans="1:5" s="28" customFormat="1" ht="18.75">
      <c r="A20" s="41" t="s">
        <v>134</v>
      </c>
      <c r="B20" s="13">
        <v>791</v>
      </c>
      <c r="C20" s="19" t="s">
        <v>140</v>
      </c>
      <c r="D20" s="42"/>
      <c r="E20" s="21">
        <f>E21</f>
        <v>730.5</v>
      </c>
    </row>
    <row r="21" spans="1:5" s="2" customFormat="1" ht="112.5">
      <c r="A21" s="41" t="s">
        <v>54</v>
      </c>
      <c r="B21" s="13">
        <v>791</v>
      </c>
      <c r="C21" s="19" t="s">
        <v>140</v>
      </c>
      <c r="D21" s="42">
        <v>100</v>
      </c>
      <c r="E21" s="91">
        <v>730.5</v>
      </c>
    </row>
    <row r="22" spans="1:6" s="28" customFormat="1" ht="37.5">
      <c r="A22" s="41" t="s">
        <v>53</v>
      </c>
      <c r="B22" s="13">
        <v>791</v>
      </c>
      <c r="C22" s="19" t="s">
        <v>141</v>
      </c>
      <c r="D22" s="42"/>
      <c r="E22" s="21">
        <f>E23+E24+E25</f>
        <v>1789</v>
      </c>
      <c r="F22" s="25"/>
    </row>
    <row r="23" spans="1:6" s="28" customFormat="1" ht="112.5">
      <c r="A23" s="41" t="s">
        <v>54</v>
      </c>
      <c r="B23" s="13">
        <v>791</v>
      </c>
      <c r="C23" s="19" t="s">
        <v>141</v>
      </c>
      <c r="D23" s="42">
        <v>100</v>
      </c>
      <c r="E23" s="91">
        <v>1194.8</v>
      </c>
      <c r="F23" s="23"/>
    </row>
    <row r="24" spans="1:6" s="2" customFormat="1" ht="56.25">
      <c r="A24" s="41" t="s">
        <v>257</v>
      </c>
      <c r="B24" s="13">
        <v>791</v>
      </c>
      <c r="C24" s="19" t="s">
        <v>141</v>
      </c>
      <c r="D24" s="42">
        <v>200</v>
      </c>
      <c r="E24" s="91">
        <v>518.3</v>
      </c>
      <c r="F24" s="23"/>
    </row>
    <row r="25" spans="1:6" s="28" customFormat="1" ht="18.75">
      <c r="A25" s="41" t="s">
        <v>56</v>
      </c>
      <c r="B25" s="13">
        <v>791</v>
      </c>
      <c r="C25" s="19" t="s">
        <v>141</v>
      </c>
      <c r="D25" s="42">
        <v>800</v>
      </c>
      <c r="E25" s="91">
        <v>75.9</v>
      </c>
      <c r="F25" s="23"/>
    </row>
    <row r="26" spans="1:6" s="28" customFormat="1" ht="18.75">
      <c r="A26" s="41" t="s">
        <v>62</v>
      </c>
      <c r="B26" s="13">
        <v>791</v>
      </c>
      <c r="C26" s="19" t="s">
        <v>258</v>
      </c>
      <c r="D26" s="42"/>
      <c r="E26" s="21">
        <f>E27</f>
        <v>1</v>
      </c>
      <c r="F26" s="23"/>
    </row>
    <row r="27" spans="1:6" s="28" customFormat="1" ht="18.75">
      <c r="A27" s="41" t="s">
        <v>56</v>
      </c>
      <c r="B27" s="13">
        <v>791</v>
      </c>
      <c r="C27" s="19" t="s">
        <v>258</v>
      </c>
      <c r="D27" s="42">
        <v>800</v>
      </c>
      <c r="E27" s="91">
        <v>1</v>
      </c>
      <c r="F27" s="23"/>
    </row>
    <row r="28" spans="1:5" s="25" customFormat="1" ht="117">
      <c r="A28" s="101" t="s">
        <v>260</v>
      </c>
      <c r="B28" s="4">
        <v>791</v>
      </c>
      <c r="C28" s="18">
        <v>1200000000</v>
      </c>
      <c r="D28" s="18"/>
      <c r="E28" s="26">
        <f>E29</f>
        <v>34.4</v>
      </c>
    </row>
    <row r="29" spans="1:5" s="25" customFormat="1" ht="18.75">
      <c r="A29" s="41" t="s">
        <v>259</v>
      </c>
      <c r="B29" s="13">
        <v>791</v>
      </c>
      <c r="C29" s="42">
        <v>1200092360</v>
      </c>
      <c r="D29" s="42"/>
      <c r="E29" s="21">
        <f>E30</f>
        <v>34.4</v>
      </c>
    </row>
    <row r="30" spans="1:5" ht="18.75">
      <c r="A30" s="41" t="s">
        <v>56</v>
      </c>
      <c r="B30" s="13">
        <v>791</v>
      </c>
      <c r="C30" s="42">
        <v>1200092360</v>
      </c>
      <c r="D30" s="42">
        <v>800</v>
      </c>
      <c r="E30" s="91">
        <v>34.4</v>
      </c>
    </row>
    <row r="31" spans="1:6" s="28" customFormat="1" ht="97.5">
      <c r="A31" s="101" t="s">
        <v>262</v>
      </c>
      <c r="B31" s="4">
        <v>791</v>
      </c>
      <c r="C31" s="18">
        <v>1600000000</v>
      </c>
      <c r="D31" s="18"/>
      <c r="E31" s="26">
        <f>E32</f>
        <v>247.3</v>
      </c>
      <c r="F31" s="23"/>
    </row>
    <row r="32" spans="1:6" s="25" customFormat="1" ht="37.5">
      <c r="A32" s="41" t="s">
        <v>127</v>
      </c>
      <c r="B32" s="13">
        <v>791</v>
      </c>
      <c r="C32" s="42">
        <v>1600024300</v>
      </c>
      <c r="D32" s="42"/>
      <c r="E32" s="21">
        <f>SUM(E33:E34)</f>
        <v>247.3</v>
      </c>
      <c r="F32" s="23"/>
    </row>
    <row r="33" spans="1:6" ht="112.5">
      <c r="A33" s="41" t="s">
        <v>54</v>
      </c>
      <c r="B33" s="13">
        <v>791</v>
      </c>
      <c r="C33" s="42">
        <v>1600024300</v>
      </c>
      <c r="D33" s="42">
        <v>100</v>
      </c>
      <c r="E33" s="91">
        <v>153.4</v>
      </c>
      <c r="F33" s="25"/>
    </row>
    <row r="34" spans="1:6" ht="37.5">
      <c r="A34" s="41" t="s">
        <v>55</v>
      </c>
      <c r="B34" s="13">
        <v>791</v>
      </c>
      <c r="C34" s="42">
        <v>1600024300</v>
      </c>
      <c r="D34" s="42">
        <v>200</v>
      </c>
      <c r="E34" s="91">
        <v>93.9</v>
      </c>
      <c r="F34" s="25"/>
    </row>
    <row r="35" spans="1:5" ht="136.5">
      <c r="A35" s="101" t="s">
        <v>263</v>
      </c>
      <c r="B35" s="4">
        <v>791</v>
      </c>
      <c r="C35" s="18">
        <v>2000000000</v>
      </c>
      <c r="D35" s="18"/>
      <c r="E35" s="26">
        <f>E36+E38+E41+E43+E45</f>
        <v>1361.5000000000002</v>
      </c>
    </row>
    <row r="36" spans="1:6" ht="75">
      <c r="A36" s="41" t="s">
        <v>264</v>
      </c>
      <c r="B36" s="13">
        <v>791</v>
      </c>
      <c r="C36" s="42">
        <v>2000003610</v>
      </c>
      <c r="D36" s="42"/>
      <c r="E36" s="21">
        <f>E37</f>
        <v>40.6</v>
      </c>
      <c r="F36" s="25"/>
    </row>
    <row r="37" spans="1:5" ht="37.5">
      <c r="A37" s="41" t="s">
        <v>55</v>
      </c>
      <c r="B37" s="104" t="s">
        <v>181</v>
      </c>
      <c r="C37" s="42">
        <v>2000003610</v>
      </c>
      <c r="D37" s="42">
        <v>200</v>
      </c>
      <c r="E37" s="91">
        <v>40.6</v>
      </c>
    </row>
    <row r="38" spans="1:5" ht="37.5">
      <c r="A38" s="41" t="s">
        <v>72</v>
      </c>
      <c r="B38" s="13">
        <v>791</v>
      </c>
      <c r="C38" s="42">
        <v>2000006050</v>
      </c>
      <c r="D38" s="42"/>
      <c r="E38" s="21">
        <f>SUM(E39:E40)</f>
        <v>751.7</v>
      </c>
    </row>
    <row r="39" spans="1:6" ht="112.5">
      <c r="A39" s="41" t="s">
        <v>54</v>
      </c>
      <c r="B39" s="13">
        <v>791</v>
      </c>
      <c r="C39" s="42">
        <v>2000006050</v>
      </c>
      <c r="D39" s="42">
        <v>100</v>
      </c>
      <c r="E39" s="91">
        <v>281.3</v>
      </c>
      <c r="F39" s="25"/>
    </row>
    <row r="40" spans="1:6" s="25" customFormat="1" ht="37.5">
      <c r="A40" s="41" t="s">
        <v>55</v>
      </c>
      <c r="B40" s="13">
        <v>791</v>
      </c>
      <c r="C40" s="42">
        <v>2000006050</v>
      </c>
      <c r="D40" s="42">
        <v>200</v>
      </c>
      <c r="E40" s="91">
        <v>470.4</v>
      </c>
      <c r="F40" s="23"/>
    </row>
    <row r="41" spans="1:5" ht="37.5">
      <c r="A41" s="41" t="s">
        <v>265</v>
      </c>
      <c r="B41" s="13">
        <v>791</v>
      </c>
      <c r="C41" s="42">
        <v>2000006400</v>
      </c>
      <c r="D41" s="42"/>
      <c r="E41" s="21">
        <f>E42</f>
        <v>12</v>
      </c>
    </row>
    <row r="42" spans="1:6" ht="37.5">
      <c r="A42" s="41" t="s">
        <v>55</v>
      </c>
      <c r="B42" s="13">
        <v>791</v>
      </c>
      <c r="C42" s="42">
        <v>2000006400</v>
      </c>
      <c r="D42" s="42">
        <v>200</v>
      </c>
      <c r="E42" s="91">
        <v>12</v>
      </c>
      <c r="F42" s="25"/>
    </row>
    <row r="43" spans="1:5" ht="150">
      <c r="A43" s="41" t="s">
        <v>266</v>
      </c>
      <c r="B43" s="13">
        <v>791</v>
      </c>
      <c r="C43" s="42">
        <v>2000074040</v>
      </c>
      <c r="D43" s="42"/>
      <c r="E43" s="21">
        <f>E44</f>
        <v>500</v>
      </c>
    </row>
    <row r="44" spans="1:5" ht="37.5">
      <c r="A44" s="41" t="s">
        <v>55</v>
      </c>
      <c r="B44" s="13">
        <v>791</v>
      </c>
      <c r="C44" s="42">
        <v>2000074040</v>
      </c>
      <c r="D44" s="42">
        <v>200</v>
      </c>
      <c r="E44" s="91">
        <v>500</v>
      </c>
    </row>
    <row r="45" spans="1:5" ht="37.5">
      <c r="A45" s="41" t="s">
        <v>267</v>
      </c>
      <c r="B45" s="13">
        <v>791</v>
      </c>
      <c r="C45" s="42">
        <v>2000041200</v>
      </c>
      <c r="D45" s="42"/>
      <c r="E45" s="21">
        <f>E46</f>
        <v>57.2</v>
      </c>
    </row>
    <row r="46" spans="1:5" ht="37.5">
      <c r="A46" s="41" t="s">
        <v>55</v>
      </c>
      <c r="B46" s="13">
        <v>791</v>
      </c>
      <c r="C46" s="42">
        <v>2000041200</v>
      </c>
      <c r="D46" s="42">
        <v>200</v>
      </c>
      <c r="E46" s="91">
        <v>57.2</v>
      </c>
    </row>
    <row r="47" spans="1:5" ht="78">
      <c r="A47" s="103" t="s">
        <v>149</v>
      </c>
      <c r="B47" s="4">
        <v>791</v>
      </c>
      <c r="C47" s="18">
        <v>2100000000</v>
      </c>
      <c r="D47" s="18"/>
      <c r="E47" s="26">
        <f>E48</f>
        <v>150</v>
      </c>
    </row>
    <row r="48" spans="1:6" s="25" customFormat="1" ht="18.75">
      <c r="A48" s="41" t="s">
        <v>128</v>
      </c>
      <c r="B48" s="13">
        <v>791</v>
      </c>
      <c r="C48" s="42">
        <v>2100003150</v>
      </c>
      <c r="D48" s="42"/>
      <c r="E48" s="21">
        <f>E49</f>
        <v>150</v>
      </c>
      <c r="F48" s="23"/>
    </row>
    <row r="49" spans="1:5" ht="37.5">
      <c r="A49" s="41" t="s">
        <v>55</v>
      </c>
      <c r="B49" s="13">
        <v>791</v>
      </c>
      <c r="C49" s="42">
        <v>2100003150</v>
      </c>
      <c r="D49" s="42">
        <v>200</v>
      </c>
      <c r="E49" s="91">
        <v>150</v>
      </c>
    </row>
    <row r="50" spans="1:6" s="25" customFormat="1" ht="19.5">
      <c r="A50" s="101" t="s">
        <v>61</v>
      </c>
      <c r="B50" s="4">
        <v>791</v>
      </c>
      <c r="C50" s="18">
        <v>9900000000</v>
      </c>
      <c r="D50" s="18"/>
      <c r="E50" s="26">
        <f>E51</f>
        <v>88.5</v>
      </c>
      <c r="F50" s="23"/>
    </row>
    <row r="51" spans="1:5" ht="56.25">
      <c r="A51" s="41" t="s">
        <v>261</v>
      </c>
      <c r="B51" s="13">
        <v>791</v>
      </c>
      <c r="C51" s="42">
        <v>9900051180</v>
      </c>
      <c r="D51" s="42"/>
      <c r="E51" s="21">
        <f>E52+E53</f>
        <v>88.5</v>
      </c>
    </row>
    <row r="52" spans="1:6" ht="112.5">
      <c r="A52" s="41" t="s">
        <v>54</v>
      </c>
      <c r="B52" s="13">
        <v>791</v>
      </c>
      <c r="C52" s="42">
        <v>9900051180</v>
      </c>
      <c r="D52" s="42">
        <v>100</v>
      </c>
      <c r="E52" s="91">
        <v>85.5</v>
      </c>
      <c r="F52" s="25"/>
    </row>
    <row r="53" spans="1:5" ht="37.5">
      <c r="A53" s="41" t="s">
        <v>55</v>
      </c>
      <c r="B53" s="13">
        <v>791</v>
      </c>
      <c r="C53" s="42">
        <v>9900051180</v>
      </c>
      <c r="D53" s="42">
        <v>200</v>
      </c>
      <c r="E53" s="91">
        <v>3</v>
      </c>
    </row>
  </sheetData>
  <sheetProtection/>
  <mergeCells count="15">
    <mergeCell ref="A6:E6"/>
    <mergeCell ref="A1:E1"/>
    <mergeCell ref="A2:E2"/>
    <mergeCell ref="A3:E3"/>
    <mergeCell ref="A4:E4"/>
    <mergeCell ref="A5:E5"/>
    <mergeCell ref="A7:E7"/>
    <mergeCell ref="A8:E8"/>
    <mergeCell ref="A9:E9"/>
    <mergeCell ref="A10:E10"/>
    <mergeCell ref="A11:A12"/>
    <mergeCell ref="B11:B12"/>
    <mergeCell ref="C11:C12"/>
    <mergeCell ref="D11:D12"/>
    <mergeCell ref="E11:E12"/>
  </mergeCells>
  <printOptions/>
  <pageMargins left="0.7874015748031497" right="0.2362204724409449" top="0.1968503937007874" bottom="0.1968503937007874" header="0.2755905511811024" footer="0.5118110236220472"/>
  <pageSetup fitToHeight="5" fitToWidth="1" horizontalDpi="600" verticalDpi="600" orientation="portrait" paperSize="9" scale="9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2006-09-28T05:33:49Z</dcterms:created>
  <dcterms:modified xsi:type="dcterms:W3CDTF">2020-11-26T09:49:26Z</dcterms:modified>
  <cp:category/>
  <cp:version/>
  <cp:contentType/>
  <cp:contentStatus/>
</cp:coreProperties>
</file>