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7370" windowHeight="7560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4" r:id="rId4"/>
  </sheets>
  <calcPr calcId="145621"/>
</workbook>
</file>

<file path=xl/calcChain.xml><?xml version="1.0" encoding="utf-8"?>
<calcChain xmlns="http://schemas.openxmlformats.org/spreadsheetml/2006/main">
  <c r="E53" i="2" l="1"/>
  <c r="E48" i="2" s="1"/>
  <c r="E37" i="2"/>
  <c r="E54" i="3"/>
  <c r="E52" i="3"/>
  <c r="E50" i="3"/>
  <c r="E42" i="2"/>
  <c r="E44" i="2"/>
  <c r="E46" i="2"/>
  <c r="E59" i="3" l="1"/>
  <c r="E69" i="3"/>
  <c r="E66" i="3" s="1"/>
  <c r="E58" i="3" s="1"/>
  <c r="E37" i="3"/>
  <c r="E76" i="3"/>
  <c r="E73" i="3"/>
  <c r="E72" i="3"/>
  <c r="E64" i="3"/>
  <c r="E56" i="3"/>
  <c r="E48" i="3"/>
  <c r="E46" i="3"/>
  <c r="E29" i="3"/>
  <c r="E62" i="2"/>
  <c r="E61" i="2"/>
  <c r="E45" i="3" l="1"/>
  <c r="E44" i="3" s="1"/>
  <c r="E43" i="3" s="1"/>
  <c r="E58" i="2" l="1"/>
  <c r="E49" i="2"/>
  <c r="E40" i="2"/>
  <c r="C12" i="1"/>
  <c r="C42" i="1"/>
  <c r="C39" i="1"/>
  <c r="C37" i="1"/>
  <c r="C28" i="1"/>
  <c r="C16" i="4"/>
  <c r="C15" i="4" s="1"/>
  <c r="C14" i="4" s="1"/>
  <c r="C13" i="4" s="1"/>
  <c r="E19" i="2" l="1"/>
  <c r="E65" i="2"/>
  <c r="E56" i="2"/>
  <c r="E55" i="2" s="1"/>
  <c r="E51" i="2"/>
  <c r="E38" i="2"/>
  <c r="E34" i="2"/>
  <c r="E33" i="2" s="1"/>
  <c r="E30" i="2"/>
  <c r="E29" i="2" s="1"/>
  <c r="E26" i="2"/>
  <c r="E24" i="2"/>
  <c r="E17" i="2"/>
  <c r="E27" i="3"/>
  <c r="C41" i="1"/>
  <c r="C33" i="1"/>
  <c r="C35" i="1"/>
  <c r="C27" i="1"/>
  <c r="C14" i="1"/>
  <c r="E67" i="3"/>
  <c r="E63" i="3"/>
  <c r="E61" i="3"/>
  <c r="E60" i="3" s="1"/>
  <c r="E40" i="3"/>
  <c r="E39" i="3" s="1"/>
  <c r="E38" i="3" s="1"/>
  <c r="E34" i="3"/>
  <c r="E33" i="3" s="1"/>
  <c r="E32" i="3" s="1"/>
  <c r="E31" i="3" s="1"/>
  <c r="E21" i="3"/>
  <c r="E20" i="3" s="1"/>
  <c r="E19" i="3" s="1"/>
  <c r="E17" i="3"/>
  <c r="E16" i="3" s="1"/>
  <c r="E15" i="3" s="1"/>
  <c r="C25" i="1"/>
  <c r="C11" i="1" s="1"/>
  <c r="C22" i="1"/>
  <c r="C20" i="1" s="1"/>
  <c r="C18" i="1"/>
  <c r="C17" i="1" s="1"/>
  <c r="C13" i="1"/>
  <c r="E13" i="3" l="1"/>
  <c r="E16" i="2"/>
  <c r="E23" i="2"/>
  <c r="E26" i="3"/>
  <c r="E25" i="3" s="1"/>
  <c r="E14" i="3" s="1"/>
  <c r="E28" i="2"/>
  <c r="E15" i="2" l="1"/>
  <c r="E14" i="2" s="1"/>
</calcChain>
</file>

<file path=xl/sharedStrings.xml><?xml version="1.0" encoding="utf-8"?>
<sst xmlns="http://schemas.openxmlformats.org/spreadsheetml/2006/main" count="359" uniqueCount="195">
  <si>
    <t>к решению Совета сельского поселения Баженовский сельсовет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</si>
  <si>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</si>
  <si>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</si>
  <si>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</si>
  <si>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</si>
  <si>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</si>
  <si>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</si>
  <si>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</si>
  <si>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</si>
  <si>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</si>
  <si>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</si>
  <si>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</si>
  <si>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</si>
  <si>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</si>
  <si>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</si>
  <si>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</si>
  <si>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</si>
  <si>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</si>
  <si>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</si>
  <si>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</si>
  <si>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</si>
  <si>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</si>
  <si>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</si>
  <si>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</si>
  <si>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</si>
  <si>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</si>
  <si>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</si>
  <si>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</si>
  <si>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</si>
  <si>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</si>
  <si>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</si>
  <si>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</si>
  <si>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</si>
  <si>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</si>
  <si>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</si>
  <si>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</si>
  <si>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</si>
  <si>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</si>
  <si>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</si>
  <si>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</si>
  <si>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</si>
  <si>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</si>
  <si>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</si>
  <si>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</si>
  <si>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</si>
  <si>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</si>
  <si>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</si>
  <si>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</si>
  <si>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</si>
  <si>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</si>
  <si>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</si>
  <si>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к решению Совета сельского поселения Баженовский сельсовет </t>
  </si>
  <si>
    <t>Наименование</t>
  </si>
  <si>
    <t>Ведомство</t>
  </si>
  <si>
    <t>Цср</t>
  </si>
  <si>
    <t>ВР</t>
  </si>
  <si>
    <t>Сумма (тыс. рублей)</t>
  </si>
  <si>
    <t>Администрация сельского поселения Баженовский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</si>
  <si>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</si>
  <si>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</si>
  <si>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</si>
  <si>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</si>
  <si>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</si>
  <si>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</si>
  <si>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</si>
  <si>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</si>
  <si>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</si>
  <si>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</si>
  <si>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</si>
  <si>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</si>
  <si>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</si>
  <si>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</si>
  <si>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</si>
  <si>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Муниципальная программа «Модернизация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</si>
  <si>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</si>
  <si>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</si>
  <si>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</si>
  <si>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</si>
  <si>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</si>
  <si>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</si>
  <si>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</si>
  <si>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</si>
  <si>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</si>
  <si>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</si>
  <si>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</si>
  <si>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</si>
  <si>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</si>
  <si>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Муниципальная программа «Совершенствование деятельности Администрации сельского поселения  Баженовский сельсовет муниципального района Белебеевский район Республики Башкортостан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</si>
  <si>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</si>
  <si>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</si>
  <si>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</si>
  <si>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</si>
  <si>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</si>
  <si>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</si>
  <si>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</si>
  <si>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</si>
  <si>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</si>
  <si>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</si>
  <si>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</si>
  <si>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</si>
  <si>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</si>
  <si>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</si>
  <si>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</si>
  <si>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</si>
  <si>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</si>
  <si>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</si>
  <si>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</si>
  <si>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</si>
  <si>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 xml:space="preserve">сельского поселения  Баженовский сельсовет муниципального района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</si>
  <si>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</si>
  <si>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</si>
  <si>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</si>
  <si>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Приложение 3</t>
  </si>
  <si>
    <t xml:space="preserve">"Об утверждении отчета об исполнении бюджета сельского поселения Баженовский сельсовет 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</si>
  <si>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</si>
  <si>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</si>
  <si>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</si>
  <si>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</si>
  <si>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</si>
  <si>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</si>
  <si>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</si>
  <si>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</si>
  <si>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</si>
  <si>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</si>
  <si>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</si>
  <si>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имуществу;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</si>
  <si>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2 02 15001 10 0000 151</t>
  </si>
  <si>
    <t>2 02 15002 10 0000 151</t>
  </si>
  <si>
    <t>2 02 35118 10 0000 151</t>
  </si>
  <si>
    <t>2 02 90054 10 7301 151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</si>
  <si>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</si>
  <si>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</si>
  <si>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Прочие выплаты</t>
  </si>
  <si>
    <t>Содержание и обслуживание муниципальной казны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</si>
  <si>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</si>
  <si>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2 02 40014 10 7301 151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</si>
  <si>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</si>
  <si>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>Приложение 4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</si>
  <si>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</si>
  <si>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2018 год"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</si>
  <si>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</si>
  <si>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</si>
  <si>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</si>
  <si>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</si>
  <si>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</si>
  <si>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</si>
  <si>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</si>
  <si>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</si>
  <si>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</si>
  <si>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</si>
  <si>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</si>
  <si>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</si>
  <si>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к решению Совета сельского поселения  Баженовский сельсовет </t>
  </si>
  <si>
    <t xml:space="preserve"> Баженовский сельсовет муниципального района </t>
  </si>
  <si>
    <t>Администрация сельского поселения  Баженовский сельсовет муниципального  района Белебеевский район Республики Башкортостан</t>
  </si>
  <si>
    <t>Белебеевский район Республики Башкортостан за 2018 год»</t>
  </si>
  <si>
    <t>Доходы бюджета сельского поселения Баженовский сельсовет муниципального района Белебеевский район Республики Башкортостан за  2018 год по кодам классификации  доходов бюджета</t>
  </si>
  <si>
    <t xml:space="preserve">Прочие поступления  от использования  имущества,находящегося в собственности  сельских поселений </t>
  </si>
  <si>
    <t>1 16 00000 00000 000</t>
  </si>
  <si>
    <t>ШТРАФЫ, САНКЦИИ, ВОЗМЕЩЕНИЕ УЩЕРБА</t>
  </si>
  <si>
    <t>1 16 33050 10161 140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</si>
  <si>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</si>
  <si>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1 17 00000 00000 000</t>
  </si>
  <si>
    <t>1 17 05050 10791 180</t>
  </si>
  <si>
    <t>ПРОЧИЕ НЕНАЛОГОВЫЕ ДОХОДЫ</t>
  </si>
  <si>
    <t>Прочие неналоговые доходы бюджетов сельских поступлений</t>
  </si>
  <si>
    <t>2 02 49999 10 5555 151</t>
  </si>
  <si>
    <t>2 02 49999 10 7404 151</t>
  </si>
  <si>
    <t>2 07 05030 10 6000 180</t>
  </si>
  <si>
    <t>от "_____"____________ 2019 года №_______</t>
  </si>
  <si>
    <t xml:space="preserve">Ведомственная структура расходов бюджета сельского поселения Баженовский сельсовет  муниципального района Белебеевский район Республики Башкортостан  за 2018 год  </t>
  </si>
  <si>
    <t>№_______</t>
  </si>
  <si>
    <t>муниципального района Белебеевский район Республики Башкортостан за 2018 год"</t>
  </si>
  <si>
    <t>0400051180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</si>
  <si>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2017-2021    годы"</t>
  </si>
  <si>
    <t>210000S2471</t>
  </si>
  <si>
    <t>210000S2472</t>
  </si>
  <si>
    <t>210000S2473</t>
  </si>
  <si>
    <t>Другие  вопросыв области национальной экономики</t>
  </si>
  <si>
    <t>Муниципальная программа «Формирование городской среды"</t>
  </si>
  <si>
    <t>Формирование современной городской среды</t>
  </si>
  <si>
    <t>26000L5550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</si>
  <si>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</si>
  <si>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1000000000</t>
  </si>
  <si>
    <t>Социальная поддержка отдельных категорий граждан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</si>
  <si>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</si>
  <si>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>1020074040</t>
  </si>
  <si>
    <t xml:space="preserve">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</si>
  <si>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0412</t>
  </si>
  <si>
    <t>Муниципальная программа «Развитие автомобильных дорог в сельском поселений Баженовский сельсовет муниципального района Белебеевский район РБ</t>
  </si>
  <si>
    <t>Источники финансирования дефицита бюджета сельского поселения  Баженовский сельсовет муниципального района Белебеевский район Республики Башкортостан  за 2018год  по кодам классификации источников финансирования  дефицита бюджета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</si>
  <si>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</si>
  <si>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21000S2472</t>
  </si>
  <si>
    <t>21000S2471</t>
  </si>
  <si>
    <t>21000S2473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</si>
</sst>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wrapText="1"/>
    </xf>
    <xf numFmtId="164" fontId="12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/>
    <xf numFmtId="49" fontId="9" fillId="0" borderId="1" xfId="1" applyNumberFormat="1" applyFont="1" applyFill="1" applyBorder="1" applyAlignment="1">
      <alignment horizontal="center"/>
    </xf>
    <xf numFmtId="0" fontId="13" fillId="0" borderId="0" xfId="0" applyFont="1"/>
    <xf numFmtId="0" fontId="6" fillId="0" borderId="0" xfId="1" applyFont="1" applyAlignment="1">
      <alignment horizontal="righ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vertical="top" wrapText="1"/>
    </xf>
    <xf numFmtId="0" fontId="16" fillId="0" borderId="0" xfId="0" applyFont="1"/>
    <xf numFmtId="0" fontId="1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1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justify" wrapText="1"/>
    </xf>
    <xf numFmtId="0" fontId="1" fillId="0" borderId="0" xfId="1" applyFont="1" applyFill="1" applyBorder="1"/>
    <xf numFmtId="0" fontId="10" fillId="0" borderId="1" xfId="0" quotePrefix="1" applyFont="1" applyBorder="1" applyAlignment="1">
      <alignment horizontal="left" vertical="top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4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="70" zoomScaleNormal="70" workbookViewId="0">
      <selection activeCell="H16" sqref="H16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77" t="s">
        <v>106</v>
      </c>
      <c r="B1" s="77"/>
      <c r="C1" s="77"/>
    </row>
    <row r="2" spans="1:3" s="1" customFormat="1" x14ac:dyDescent="0.3">
      <c r="A2" s="77" t="s">
        <v>0</v>
      </c>
      <c r="B2" s="77"/>
      <c r="C2" s="77"/>
    </row>
    <row r="3" spans="1:3" s="1" customFormat="1" x14ac:dyDescent="0.3">
      <c r="A3" s="77" t="s">
        <v>1</v>
      </c>
      <c r="B3" s="77"/>
      <c r="C3" s="77"/>
    </row>
    <row r="4" spans="1:3" s="1" customFormat="1" x14ac:dyDescent="0.3">
      <c r="A4" s="77" t="s">
        <v>169</v>
      </c>
      <c r="B4" s="77"/>
      <c r="C4" s="77"/>
    </row>
    <row r="5" spans="1:3" s="1" customFormat="1" x14ac:dyDescent="0.3">
      <c r="A5" s="77" t="s">
        <v>107</v>
      </c>
      <c r="B5" s="77"/>
      <c r="C5" s="77"/>
    </row>
    <row r="6" spans="1:3" s="1" customFormat="1" x14ac:dyDescent="0.3">
      <c r="A6" s="77" t="s">
        <v>108</v>
      </c>
      <c r="B6" s="77"/>
      <c r="C6" s="77"/>
    </row>
    <row r="7" spans="1:3" s="1" customFormat="1" x14ac:dyDescent="0.3">
      <c r="A7" s="77" t="s">
        <v>155</v>
      </c>
      <c r="B7" s="77"/>
      <c r="C7" s="77"/>
    </row>
    <row r="8" spans="1:3" ht="67.150000000000006" customHeight="1" x14ac:dyDescent="0.3">
      <c r="A8" s="78" t="s">
        <v>156</v>
      </c>
      <c r="B8" s="78"/>
      <c r="C8" s="78"/>
    </row>
    <row r="9" spans="1:3" ht="131.25" x14ac:dyDescent="0.3">
      <c r="A9" s="3" t="s">
        <v>2</v>
      </c>
      <c r="B9" s="3" t="s">
        <v>3</v>
      </c>
      <c r="C9" s="4" t="s">
        <v>4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5</v>
      </c>
      <c r="C11" s="41">
        <f>C12+C42</f>
        <v>5340304.07</v>
      </c>
    </row>
    <row r="12" spans="1:3" ht="37.5" x14ac:dyDescent="0.3">
      <c r="A12" s="9" t="s">
        <v>6</v>
      </c>
      <c r="B12" s="8" t="s">
        <v>7</v>
      </c>
      <c r="C12" s="41">
        <f>C13+C17+C20+C25+C27+C33+C35+C37+C39</f>
        <v>886099.94000000006</v>
      </c>
    </row>
    <row r="13" spans="1:3" ht="25.5" customHeight="1" x14ac:dyDescent="0.3">
      <c r="A13" s="9" t="s">
        <v>8</v>
      </c>
      <c r="B13" s="8" t="s">
        <v>9</v>
      </c>
      <c r="C13" s="41">
        <f>C14</f>
        <v>33622.300000000003</v>
      </c>
    </row>
    <row r="14" spans="1:3" x14ac:dyDescent="0.3">
      <c r="A14" s="10" t="s">
        <v>10</v>
      </c>
      <c r="B14" s="11" t="s">
        <v>11</v>
      </c>
      <c r="C14" s="42">
        <f>C15+C16</f>
        <v>33622.300000000003</v>
      </c>
    </row>
    <row r="15" spans="1:3" ht="123" customHeight="1" x14ac:dyDescent="0.3">
      <c r="A15" s="10" t="s">
        <v>12</v>
      </c>
      <c r="B15" s="11" t="s">
        <v>13</v>
      </c>
      <c r="C15" s="42">
        <v>33242.300000000003</v>
      </c>
    </row>
    <row r="16" spans="1:3" ht="75" x14ac:dyDescent="0.3">
      <c r="A16" s="10" t="s">
        <v>117</v>
      </c>
      <c r="B16" s="11" t="s">
        <v>118</v>
      </c>
      <c r="C16" s="42">
        <v>380</v>
      </c>
    </row>
    <row r="17" spans="1:3" ht="22.5" customHeight="1" x14ac:dyDescent="0.3">
      <c r="A17" s="9" t="s">
        <v>14</v>
      </c>
      <c r="B17" s="8" t="s">
        <v>15</v>
      </c>
      <c r="C17" s="41">
        <f>C18</f>
        <v>4620.6000000000004</v>
      </c>
    </row>
    <row r="18" spans="1:3" x14ac:dyDescent="0.3">
      <c r="A18" s="10" t="s">
        <v>16</v>
      </c>
      <c r="B18" s="11" t="s">
        <v>17</v>
      </c>
      <c r="C18" s="42">
        <f>C19</f>
        <v>4620.6000000000004</v>
      </c>
    </row>
    <row r="19" spans="1:3" x14ac:dyDescent="0.3">
      <c r="A19" s="10" t="s">
        <v>18</v>
      </c>
      <c r="B19" s="11" t="s">
        <v>17</v>
      </c>
      <c r="C19" s="42">
        <v>4620.6000000000004</v>
      </c>
    </row>
    <row r="20" spans="1:3" ht="20.25" customHeight="1" x14ac:dyDescent="0.3">
      <c r="A20" s="9" t="s">
        <v>19</v>
      </c>
      <c r="B20" s="8" t="s">
        <v>20</v>
      </c>
      <c r="C20" s="41">
        <f>C21+C22</f>
        <v>580504.39</v>
      </c>
    </row>
    <row r="21" spans="1:3" ht="75" x14ac:dyDescent="0.3">
      <c r="A21" s="10" t="s">
        <v>21</v>
      </c>
      <c r="B21" s="11" t="s">
        <v>22</v>
      </c>
      <c r="C21" s="42">
        <v>127937.28</v>
      </c>
    </row>
    <row r="22" spans="1:3" x14ac:dyDescent="0.3">
      <c r="A22" s="10" t="s">
        <v>23</v>
      </c>
      <c r="B22" s="11" t="s">
        <v>24</v>
      </c>
      <c r="C22" s="42">
        <f>C23+C24</f>
        <v>452567.11</v>
      </c>
    </row>
    <row r="23" spans="1:3" ht="59.25" customHeight="1" x14ac:dyDescent="0.3">
      <c r="A23" s="10" t="s">
        <v>25</v>
      </c>
      <c r="B23" s="11" t="s">
        <v>26</v>
      </c>
      <c r="C23" s="42">
        <v>262867.99</v>
      </c>
    </row>
    <row r="24" spans="1:3" ht="59.25" customHeight="1" x14ac:dyDescent="0.3">
      <c r="A24" s="10" t="s">
        <v>27</v>
      </c>
      <c r="B24" s="11" t="s">
        <v>28</v>
      </c>
      <c r="C24" s="42">
        <v>189699.12</v>
      </c>
    </row>
    <row r="25" spans="1:3" s="12" customFormat="1" ht="28.5" customHeight="1" x14ac:dyDescent="0.3">
      <c r="A25" s="9" t="s">
        <v>29</v>
      </c>
      <c r="B25" s="8" t="s">
        <v>30</v>
      </c>
      <c r="C25" s="41">
        <f>C26</f>
        <v>1350</v>
      </c>
    </row>
    <row r="26" spans="1:3" ht="131.25" x14ac:dyDescent="0.3">
      <c r="A26" s="10" t="s">
        <v>31</v>
      </c>
      <c r="B26" s="11" t="s">
        <v>32</v>
      </c>
      <c r="C26" s="42">
        <v>1350</v>
      </c>
    </row>
    <row r="27" spans="1:3" ht="75" customHeight="1" x14ac:dyDescent="0.3">
      <c r="A27" s="9" t="s">
        <v>33</v>
      </c>
      <c r="B27" s="8" t="s">
        <v>34</v>
      </c>
      <c r="C27" s="41">
        <f>C28</f>
        <v>61991.479999999996</v>
      </c>
    </row>
    <row r="28" spans="1:3" ht="140.25" customHeight="1" x14ac:dyDescent="0.3">
      <c r="A28" s="10" t="s">
        <v>35</v>
      </c>
      <c r="B28" s="11" t="s">
        <v>36</v>
      </c>
      <c r="C28" s="42">
        <f>SUM(C29:C32)</f>
        <v>61991.479999999996</v>
      </c>
    </row>
    <row r="29" spans="1:3" ht="131.25" x14ac:dyDescent="0.3">
      <c r="A29" s="10" t="s">
        <v>119</v>
      </c>
      <c r="B29" s="11" t="s">
        <v>120</v>
      </c>
      <c r="C29" s="42">
        <v>35159.949999999997</v>
      </c>
    </row>
    <row r="30" spans="1:3" ht="112.5" x14ac:dyDescent="0.3">
      <c r="A30" s="10" t="s">
        <v>109</v>
      </c>
      <c r="B30" s="11" t="s">
        <v>110</v>
      </c>
      <c r="C30" s="42">
        <v>3090.77</v>
      </c>
    </row>
    <row r="31" spans="1:3" ht="56.25" x14ac:dyDescent="0.3">
      <c r="A31" s="10" t="s">
        <v>37</v>
      </c>
      <c r="B31" s="11" t="s">
        <v>38</v>
      </c>
      <c r="C31" s="42">
        <v>2648.88</v>
      </c>
    </row>
    <row r="32" spans="1:3" ht="56.25" x14ac:dyDescent="0.3">
      <c r="A32" s="10" t="s">
        <v>39</v>
      </c>
      <c r="B32" s="11" t="s">
        <v>157</v>
      </c>
      <c r="C32" s="42">
        <v>21091.88</v>
      </c>
    </row>
    <row r="33" spans="1:4" ht="56.25" x14ac:dyDescent="0.3">
      <c r="A33" s="9" t="s">
        <v>40</v>
      </c>
      <c r="B33" s="8" t="s">
        <v>41</v>
      </c>
      <c r="C33" s="41">
        <f>C34</f>
        <v>8124.75</v>
      </c>
    </row>
    <row r="34" spans="1:4" ht="56.25" x14ac:dyDescent="0.3">
      <c r="A34" s="10" t="s">
        <v>42</v>
      </c>
      <c r="B34" s="11" t="s">
        <v>43</v>
      </c>
      <c r="C34" s="42">
        <v>8124.75</v>
      </c>
    </row>
    <row r="35" spans="1:4" ht="39" customHeight="1" x14ac:dyDescent="0.3">
      <c r="A35" s="9" t="s">
        <v>122</v>
      </c>
      <c r="B35" s="8" t="s">
        <v>124</v>
      </c>
      <c r="C35" s="41">
        <f>C36</f>
        <v>139880</v>
      </c>
    </row>
    <row r="36" spans="1:4" ht="255.6" customHeight="1" x14ac:dyDescent="0.3">
      <c r="A36" s="10" t="s">
        <v>123</v>
      </c>
      <c r="B36" s="11" t="s">
        <v>125</v>
      </c>
      <c r="C36" s="42">
        <v>139880</v>
      </c>
    </row>
    <row r="37" spans="1:4" ht="36" customHeight="1" x14ac:dyDescent="0.3">
      <c r="A37" s="9" t="s">
        <v>158</v>
      </c>
      <c r="B37" s="68" t="s">
        <v>159</v>
      </c>
      <c r="C37" s="41">
        <f>C38</f>
        <v>20000</v>
      </c>
    </row>
    <row r="38" spans="1:4" ht="63.75" customHeight="1" x14ac:dyDescent="0.3">
      <c r="A38" s="10" t="s">
        <v>160</v>
      </c>
      <c r="B38" s="69" t="s">
        <v>161</v>
      </c>
      <c r="C38" s="42">
        <v>20000</v>
      </c>
    </row>
    <row r="39" spans="1:4" ht="36" customHeight="1" x14ac:dyDescent="0.3">
      <c r="A39" s="9" t="s">
        <v>162</v>
      </c>
      <c r="B39" s="70" t="s">
        <v>164</v>
      </c>
      <c r="C39" s="41">
        <f>C40</f>
        <v>36006.42</v>
      </c>
    </row>
    <row r="40" spans="1:4" ht="39" customHeight="1" x14ac:dyDescent="0.3">
      <c r="A40" s="10" t="s">
        <v>163</v>
      </c>
      <c r="B40" s="69" t="s">
        <v>165</v>
      </c>
      <c r="C40" s="42">
        <v>36006.42</v>
      </c>
    </row>
    <row r="41" spans="1:4" s="12" customFormat="1" ht="37.5" x14ac:dyDescent="0.3">
      <c r="A41" s="9" t="s">
        <v>121</v>
      </c>
      <c r="B41" s="8" t="s">
        <v>44</v>
      </c>
      <c r="C41" s="41">
        <f>C42</f>
        <v>4454204.13</v>
      </c>
    </row>
    <row r="42" spans="1:4" s="12" customFormat="1" ht="75" x14ac:dyDescent="0.3">
      <c r="A42" s="9" t="s">
        <v>121</v>
      </c>
      <c r="B42" s="8" t="s">
        <v>45</v>
      </c>
      <c r="C42" s="43">
        <f>SUM(C43:C50)</f>
        <v>4454204.13</v>
      </c>
    </row>
    <row r="43" spans="1:4" ht="37.5" x14ac:dyDescent="0.3">
      <c r="A43" s="46" t="s">
        <v>126</v>
      </c>
      <c r="B43" s="44" t="s">
        <v>46</v>
      </c>
      <c r="C43" s="45">
        <v>768500</v>
      </c>
    </row>
    <row r="44" spans="1:4" s="12" customFormat="1" ht="56.25" x14ac:dyDescent="0.3">
      <c r="A44" s="46" t="s">
        <v>127</v>
      </c>
      <c r="B44" s="44" t="s">
        <v>47</v>
      </c>
      <c r="C44" s="45">
        <v>1702607</v>
      </c>
      <c r="D44" s="13"/>
    </row>
    <row r="45" spans="1:4" ht="75" x14ac:dyDescent="0.3">
      <c r="A45" s="46" t="s">
        <v>128</v>
      </c>
      <c r="B45" s="52" t="s">
        <v>48</v>
      </c>
      <c r="C45" s="45">
        <v>81800</v>
      </c>
    </row>
    <row r="46" spans="1:4" ht="117" customHeight="1" x14ac:dyDescent="0.3">
      <c r="A46" s="46" t="s">
        <v>135</v>
      </c>
      <c r="B46" s="52" t="s">
        <v>49</v>
      </c>
      <c r="C46" s="45">
        <v>475000</v>
      </c>
    </row>
    <row r="47" spans="1:4" ht="41.25" customHeight="1" x14ac:dyDescent="0.3">
      <c r="A47" s="46" t="s">
        <v>166</v>
      </c>
      <c r="B47" s="52" t="s">
        <v>50</v>
      </c>
      <c r="C47" s="45">
        <v>318500</v>
      </c>
    </row>
    <row r="48" spans="1:4" ht="39" customHeight="1" x14ac:dyDescent="0.3">
      <c r="A48" s="46" t="s">
        <v>167</v>
      </c>
      <c r="B48" s="52" t="s">
        <v>50</v>
      </c>
      <c r="C48" s="45">
        <v>500000</v>
      </c>
    </row>
    <row r="49" spans="1:3" ht="56.25" x14ac:dyDescent="0.3">
      <c r="A49" s="46" t="s">
        <v>129</v>
      </c>
      <c r="B49" s="44" t="s">
        <v>130</v>
      </c>
      <c r="C49" s="45">
        <v>447797.13</v>
      </c>
    </row>
    <row r="50" spans="1:3" ht="37.5" x14ac:dyDescent="0.3">
      <c r="A50" s="46" t="s">
        <v>168</v>
      </c>
      <c r="B50" s="52" t="s">
        <v>131</v>
      </c>
      <c r="C50" s="45">
        <v>160000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opLeftCell="A40" zoomScale="80" zoomScaleNormal="80" workbookViewId="0">
      <selection activeCell="H48" sqref="H48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47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9" t="s">
        <v>111</v>
      </c>
      <c r="B1" s="79"/>
      <c r="C1" s="79"/>
      <c r="D1" s="79"/>
      <c r="E1" s="79"/>
    </row>
    <row r="2" spans="1:6" s="15" customFormat="1" ht="18.75" customHeight="1" x14ac:dyDescent="0.3">
      <c r="A2" s="79" t="s">
        <v>51</v>
      </c>
      <c r="B2" s="79"/>
      <c r="C2" s="79"/>
      <c r="D2" s="79"/>
      <c r="E2" s="79"/>
    </row>
    <row r="3" spans="1:6" s="15" customFormat="1" ht="18.75" customHeight="1" x14ac:dyDescent="0.3">
      <c r="A3" s="79" t="s">
        <v>1</v>
      </c>
      <c r="B3" s="79"/>
      <c r="C3" s="79"/>
      <c r="D3" s="79"/>
      <c r="E3" s="79"/>
    </row>
    <row r="4" spans="1:6" s="15" customFormat="1" ht="18.75" x14ac:dyDescent="0.3">
      <c r="A4" s="79" t="s">
        <v>169</v>
      </c>
      <c r="B4" s="79"/>
      <c r="C4" s="79"/>
      <c r="D4" s="79"/>
      <c r="E4" s="79"/>
    </row>
    <row r="5" spans="1:6" s="15" customFormat="1" ht="18.75" customHeight="1" x14ac:dyDescent="0.3">
      <c r="A5" s="79" t="s">
        <v>107</v>
      </c>
      <c r="B5" s="79"/>
      <c r="C5" s="79"/>
      <c r="D5" s="79"/>
      <c r="E5" s="79"/>
    </row>
    <row r="6" spans="1:6" s="15" customFormat="1" ht="18.75" customHeight="1" x14ac:dyDescent="0.3">
      <c r="A6" s="79" t="s">
        <v>108</v>
      </c>
      <c r="B6" s="79"/>
      <c r="C6" s="79"/>
      <c r="D6" s="79"/>
      <c r="E6" s="79"/>
    </row>
    <row r="7" spans="1:6" s="15" customFormat="1" ht="18.75" customHeight="1" x14ac:dyDescent="0.3">
      <c r="A7" s="79" t="s">
        <v>155</v>
      </c>
      <c r="B7" s="79"/>
      <c r="C7" s="79"/>
      <c r="D7" s="79"/>
      <c r="E7" s="79"/>
    </row>
    <row r="8" spans="1:6" ht="18.75" x14ac:dyDescent="0.3">
      <c r="A8" s="80"/>
      <c r="B8" s="80"/>
      <c r="C8" s="80"/>
      <c r="D8" s="80"/>
      <c r="E8" s="80"/>
    </row>
    <row r="9" spans="1:6" ht="54.75" customHeight="1" x14ac:dyDescent="0.3">
      <c r="A9" s="81" t="s">
        <v>170</v>
      </c>
      <c r="B9" s="81"/>
      <c r="C9" s="81"/>
      <c r="D9" s="81"/>
      <c r="E9" s="81"/>
      <c r="F9" s="17"/>
    </row>
    <row r="10" spans="1:6" s="18" customFormat="1" x14ac:dyDescent="0.25">
      <c r="A10" s="82"/>
      <c r="B10" s="82"/>
      <c r="C10" s="82"/>
      <c r="D10" s="82"/>
      <c r="E10" s="82"/>
    </row>
    <row r="11" spans="1:6" s="18" customFormat="1" ht="15.75" customHeight="1" x14ac:dyDescent="0.25">
      <c r="A11" s="83" t="s">
        <v>52</v>
      </c>
      <c r="B11" s="85" t="s">
        <v>53</v>
      </c>
      <c r="C11" s="86" t="s">
        <v>54</v>
      </c>
      <c r="D11" s="86" t="s">
        <v>55</v>
      </c>
      <c r="E11" s="88" t="s">
        <v>56</v>
      </c>
      <c r="F11" s="19"/>
    </row>
    <row r="12" spans="1:6" s="18" customFormat="1" ht="29.25" customHeight="1" x14ac:dyDescent="0.25">
      <c r="A12" s="84"/>
      <c r="B12" s="85"/>
      <c r="C12" s="87"/>
      <c r="D12" s="87"/>
      <c r="E12" s="89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8">
        <v>4</v>
      </c>
    </row>
    <row r="14" spans="1:6" s="24" customFormat="1" ht="18.75" x14ac:dyDescent="0.3">
      <c r="A14" s="7" t="s">
        <v>5</v>
      </c>
      <c r="B14" s="21"/>
      <c r="C14" s="22"/>
      <c r="D14" s="22"/>
      <c r="E14" s="41">
        <f>E15</f>
        <v>5454266.8200000003</v>
      </c>
      <c r="F14" s="23"/>
    </row>
    <row r="15" spans="1:6" s="18" customFormat="1" ht="75" x14ac:dyDescent="0.3">
      <c r="A15" s="7" t="s">
        <v>57</v>
      </c>
      <c r="B15" s="21">
        <v>791</v>
      </c>
      <c r="C15" s="22"/>
      <c r="D15" s="22"/>
      <c r="E15" s="41">
        <f>E16+E23+E28+E33+E37+E48+E64</f>
        <v>5454266.8200000003</v>
      </c>
      <c r="F15" s="19"/>
    </row>
    <row r="16" spans="1:6" s="55" customFormat="1" ht="112.5" x14ac:dyDescent="0.3">
      <c r="A16" s="49" t="s">
        <v>58</v>
      </c>
      <c r="B16" s="29">
        <v>791</v>
      </c>
      <c r="C16" s="34" t="s">
        <v>59</v>
      </c>
      <c r="D16" s="35"/>
      <c r="E16" s="42">
        <f>E17+E19</f>
        <v>2343371.71</v>
      </c>
      <c r="F16" s="54"/>
    </row>
    <row r="17" spans="1:6" s="18" customFormat="1" ht="18.75" x14ac:dyDescent="0.3">
      <c r="A17" s="25" t="s">
        <v>60</v>
      </c>
      <c r="B17" s="29">
        <v>791</v>
      </c>
      <c r="C17" s="34" t="s">
        <v>61</v>
      </c>
      <c r="D17" s="35"/>
      <c r="E17" s="42">
        <f>E18</f>
        <v>776596.29</v>
      </c>
      <c r="F17" s="27"/>
    </row>
    <row r="18" spans="1:6" s="18" customFormat="1" ht="95.25" customHeight="1" x14ac:dyDescent="0.3">
      <c r="A18" s="25" t="s">
        <v>62</v>
      </c>
      <c r="B18" s="29">
        <v>791</v>
      </c>
      <c r="C18" s="34" t="s">
        <v>61</v>
      </c>
      <c r="D18" s="35">
        <v>100</v>
      </c>
      <c r="E18" s="42">
        <v>776596.29</v>
      </c>
    </row>
    <row r="19" spans="1:6" s="18" customFormat="1" ht="37.5" x14ac:dyDescent="0.3">
      <c r="A19" s="25" t="s">
        <v>64</v>
      </c>
      <c r="B19" s="29">
        <v>791</v>
      </c>
      <c r="C19" s="34" t="s">
        <v>65</v>
      </c>
      <c r="D19" s="35"/>
      <c r="E19" s="42">
        <f>E20+E21+E22</f>
        <v>1566775.42</v>
      </c>
      <c r="F19" s="16"/>
    </row>
    <row r="20" spans="1:6" s="18" customFormat="1" ht="94.5" customHeight="1" x14ac:dyDescent="0.3">
      <c r="A20" s="25" t="s">
        <v>62</v>
      </c>
      <c r="B20" s="29">
        <v>791</v>
      </c>
      <c r="C20" s="34" t="s">
        <v>65</v>
      </c>
      <c r="D20" s="35">
        <v>100</v>
      </c>
      <c r="E20" s="42">
        <v>1127931.94</v>
      </c>
      <c r="F20" s="16"/>
    </row>
    <row r="21" spans="1:6" s="27" customFormat="1" ht="37.5" x14ac:dyDescent="0.3">
      <c r="A21" s="25" t="s">
        <v>66</v>
      </c>
      <c r="B21" s="29">
        <v>791</v>
      </c>
      <c r="C21" s="34" t="s">
        <v>65</v>
      </c>
      <c r="D21" s="35">
        <v>200</v>
      </c>
      <c r="E21" s="42">
        <v>348917.93</v>
      </c>
      <c r="F21" s="28"/>
    </row>
    <row r="22" spans="1:6" s="18" customFormat="1" ht="18.75" x14ac:dyDescent="0.3">
      <c r="A22" s="25" t="s">
        <v>67</v>
      </c>
      <c r="B22" s="29">
        <v>791</v>
      </c>
      <c r="C22" s="34" t="s">
        <v>65</v>
      </c>
      <c r="D22" s="35">
        <v>800</v>
      </c>
      <c r="E22" s="42">
        <v>89925.55</v>
      </c>
      <c r="F22" s="16"/>
    </row>
    <row r="23" spans="1:6" s="55" customFormat="1" ht="75" x14ac:dyDescent="0.3">
      <c r="A23" s="49" t="s">
        <v>134</v>
      </c>
      <c r="B23" s="29">
        <v>791</v>
      </c>
      <c r="C23" s="26">
        <v>1200000000</v>
      </c>
      <c r="D23" s="35"/>
      <c r="E23" s="42">
        <f>E24+E26</f>
        <v>52533</v>
      </c>
      <c r="F23" s="56"/>
    </row>
    <row r="24" spans="1:6" s="28" customFormat="1" ht="37.5" x14ac:dyDescent="0.3">
      <c r="A24" s="25" t="s">
        <v>133</v>
      </c>
      <c r="B24" s="29">
        <v>791</v>
      </c>
      <c r="C24" s="26">
        <v>1200009040</v>
      </c>
      <c r="D24" s="35"/>
      <c r="E24" s="42">
        <f>E25</f>
        <v>10000</v>
      </c>
      <c r="F24" s="16"/>
    </row>
    <row r="25" spans="1:6" ht="37.5" x14ac:dyDescent="0.3">
      <c r="A25" s="25" t="s">
        <v>66</v>
      </c>
      <c r="B25" s="29">
        <v>791</v>
      </c>
      <c r="C25" s="26">
        <v>1200009040</v>
      </c>
      <c r="D25" s="35">
        <v>200</v>
      </c>
      <c r="E25" s="42">
        <v>10000</v>
      </c>
      <c r="F25" s="28"/>
    </row>
    <row r="26" spans="1:6" ht="18.75" x14ac:dyDescent="0.3">
      <c r="A26" s="25" t="s">
        <v>132</v>
      </c>
      <c r="B26" s="29">
        <v>791</v>
      </c>
      <c r="C26" s="26">
        <v>1200092360</v>
      </c>
      <c r="D26" s="35"/>
      <c r="E26" s="42">
        <f>E27</f>
        <v>42533</v>
      </c>
    </row>
    <row r="27" spans="1:6" ht="18.75" x14ac:dyDescent="0.3">
      <c r="A27" s="25" t="s">
        <v>67</v>
      </c>
      <c r="B27" s="29">
        <v>791</v>
      </c>
      <c r="C27" s="26">
        <v>1200092360</v>
      </c>
      <c r="D27" s="26">
        <v>800</v>
      </c>
      <c r="E27" s="42">
        <v>42533</v>
      </c>
    </row>
    <row r="28" spans="1:6" s="56" customFormat="1" ht="112.5" x14ac:dyDescent="0.3">
      <c r="A28" s="49" t="s">
        <v>58</v>
      </c>
      <c r="B28" s="29">
        <v>791</v>
      </c>
      <c r="C28" s="34" t="s">
        <v>59</v>
      </c>
      <c r="D28" s="35"/>
      <c r="E28" s="42">
        <f>E29</f>
        <v>81800</v>
      </c>
    </row>
    <row r="29" spans="1:6" s="28" customFormat="1" ht="22.5" customHeight="1" x14ac:dyDescent="0.3">
      <c r="A29" s="25" t="s">
        <v>90</v>
      </c>
      <c r="B29" s="29">
        <v>791</v>
      </c>
      <c r="C29" s="34" t="s">
        <v>173</v>
      </c>
      <c r="D29" s="35"/>
      <c r="E29" s="42">
        <f>E30</f>
        <v>81800</v>
      </c>
    </row>
    <row r="30" spans="1:6" ht="75" x14ac:dyDescent="0.3">
      <c r="A30" s="25" t="s">
        <v>68</v>
      </c>
      <c r="B30" s="29">
        <v>791</v>
      </c>
      <c r="C30" s="34" t="s">
        <v>173</v>
      </c>
      <c r="D30" s="35"/>
      <c r="E30" s="42">
        <f>E31+E32</f>
        <v>81800</v>
      </c>
      <c r="F30" s="28"/>
    </row>
    <row r="31" spans="1:6" s="28" customFormat="1" ht="18.75" x14ac:dyDescent="0.3">
      <c r="A31" s="25" t="s">
        <v>69</v>
      </c>
      <c r="B31" s="29">
        <v>791</v>
      </c>
      <c r="C31" s="34" t="s">
        <v>173</v>
      </c>
      <c r="D31" s="35">
        <v>100</v>
      </c>
      <c r="E31" s="42">
        <v>81800</v>
      </c>
      <c r="F31" s="16"/>
    </row>
    <row r="32" spans="1:6" ht="18.75" hidden="1" x14ac:dyDescent="0.3">
      <c r="A32" s="25"/>
      <c r="B32" s="29"/>
      <c r="C32" s="34"/>
      <c r="D32" s="35"/>
      <c r="E32" s="53"/>
    </row>
    <row r="33" spans="1:6" s="56" customFormat="1" ht="93.75" x14ac:dyDescent="0.3">
      <c r="A33" s="49" t="s">
        <v>174</v>
      </c>
      <c r="B33" s="29">
        <v>791</v>
      </c>
      <c r="C33" s="35">
        <v>1600000000</v>
      </c>
      <c r="D33" s="35"/>
      <c r="E33" s="42">
        <f>E34</f>
        <v>149463.60999999999</v>
      </c>
    </row>
    <row r="34" spans="1:6" ht="37.5" x14ac:dyDescent="0.3">
      <c r="A34" s="25" t="s">
        <v>70</v>
      </c>
      <c r="B34" s="29">
        <v>791</v>
      </c>
      <c r="C34" s="35">
        <v>1600024300</v>
      </c>
      <c r="D34" s="35"/>
      <c r="E34" s="42">
        <f>E35+E36</f>
        <v>149463.60999999999</v>
      </c>
    </row>
    <row r="35" spans="1:6" s="28" customFormat="1" ht="98.25" customHeight="1" x14ac:dyDescent="0.3">
      <c r="A35" s="25" t="s">
        <v>62</v>
      </c>
      <c r="B35" s="29">
        <v>791</v>
      </c>
      <c r="C35" s="35">
        <v>1600024300</v>
      </c>
      <c r="D35" s="35">
        <v>100</v>
      </c>
      <c r="E35" s="42">
        <v>124023.61</v>
      </c>
    </row>
    <row r="36" spans="1:6" ht="20.25" customHeight="1" x14ac:dyDescent="0.3">
      <c r="A36" s="25" t="s">
        <v>66</v>
      </c>
      <c r="B36" s="29">
        <v>791</v>
      </c>
      <c r="C36" s="35">
        <v>1600024300</v>
      </c>
      <c r="D36" s="35">
        <v>200</v>
      </c>
      <c r="E36" s="42">
        <v>25440</v>
      </c>
    </row>
    <row r="37" spans="1:6" s="56" customFormat="1" ht="75" x14ac:dyDescent="0.3">
      <c r="A37" s="49" t="s">
        <v>136</v>
      </c>
      <c r="B37" s="29">
        <v>791</v>
      </c>
      <c r="C37" s="35">
        <v>2100000000</v>
      </c>
      <c r="D37" s="35"/>
      <c r="E37" s="42">
        <f>E38+E40+E42+E44+E46</f>
        <v>1406861.81</v>
      </c>
    </row>
    <row r="38" spans="1:6" ht="18.75" x14ac:dyDescent="0.3">
      <c r="A38" s="25" t="s">
        <v>71</v>
      </c>
      <c r="B38" s="29">
        <v>791</v>
      </c>
      <c r="C38" s="35">
        <v>2100003150</v>
      </c>
      <c r="D38" s="35"/>
      <c r="E38" s="42">
        <f>E39</f>
        <v>320758.77</v>
      </c>
    </row>
    <row r="39" spans="1:6" s="28" customFormat="1" ht="37.5" x14ac:dyDescent="0.3">
      <c r="A39" s="25" t="s">
        <v>66</v>
      </c>
      <c r="B39" s="29">
        <v>791</v>
      </c>
      <c r="C39" s="35">
        <v>2100003150</v>
      </c>
      <c r="D39" s="35">
        <v>200</v>
      </c>
      <c r="E39" s="42">
        <v>320758.77</v>
      </c>
      <c r="F39" s="16"/>
    </row>
    <row r="40" spans="1:6" s="28" customFormat="1" ht="93.75" x14ac:dyDescent="0.3">
      <c r="A40" s="25" t="s">
        <v>72</v>
      </c>
      <c r="B40" s="29">
        <v>791</v>
      </c>
      <c r="C40" s="35">
        <v>21000074040</v>
      </c>
      <c r="D40" s="35"/>
      <c r="E40" s="42">
        <f>E41</f>
        <v>344750</v>
      </c>
      <c r="F40" s="16"/>
    </row>
    <row r="41" spans="1:6" s="28" customFormat="1" ht="37.5" x14ac:dyDescent="0.3">
      <c r="A41" s="25" t="s">
        <v>66</v>
      </c>
      <c r="B41" s="29">
        <v>791</v>
      </c>
      <c r="C41" s="35">
        <v>21000074040</v>
      </c>
      <c r="D41" s="35">
        <v>200</v>
      </c>
      <c r="E41" s="42">
        <v>344750</v>
      </c>
      <c r="F41" s="16"/>
    </row>
    <row r="42" spans="1:6" s="28" customFormat="1" ht="75" x14ac:dyDescent="0.3">
      <c r="A42" s="25" t="s">
        <v>191</v>
      </c>
      <c r="B42" s="29">
        <v>791</v>
      </c>
      <c r="C42" s="26" t="s">
        <v>193</v>
      </c>
      <c r="D42" s="26"/>
      <c r="E42" s="42">
        <f>E43</f>
        <v>602038.36</v>
      </c>
      <c r="F42" s="16"/>
    </row>
    <row r="43" spans="1:6" ht="37.5" x14ac:dyDescent="0.3">
      <c r="A43" s="25" t="s">
        <v>66</v>
      </c>
      <c r="B43" s="29">
        <v>791</v>
      </c>
      <c r="C43" s="35" t="s">
        <v>175</v>
      </c>
      <c r="D43" s="35">
        <v>200</v>
      </c>
      <c r="E43" s="42">
        <v>602038.36</v>
      </c>
    </row>
    <row r="44" spans="1:6" s="28" customFormat="1" ht="75" x14ac:dyDescent="0.3">
      <c r="A44" s="25" t="s">
        <v>191</v>
      </c>
      <c r="B44" s="29">
        <v>791</v>
      </c>
      <c r="C44" s="26" t="s">
        <v>192</v>
      </c>
      <c r="D44" s="26"/>
      <c r="E44" s="42">
        <f>E45</f>
        <v>69657.34</v>
      </c>
      <c r="F44" s="16"/>
    </row>
    <row r="45" spans="1:6" ht="37.5" x14ac:dyDescent="0.3">
      <c r="A45" s="25" t="s">
        <v>66</v>
      </c>
      <c r="B45" s="29">
        <v>791</v>
      </c>
      <c r="C45" s="35" t="s">
        <v>176</v>
      </c>
      <c r="D45" s="35">
        <v>200</v>
      </c>
      <c r="E45" s="42">
        <v>69657.34</v>
      </c>
    </row>
    <row r="46" spans="1:6" s="28" customFormat="1" ht="75" x14ac:dyDescent="0.3">
      <c r="A46" s="25" t="s">
        <v>191</v>
      </c>
      <c r="B46" s="29">
        <v>791</v>
      </c>
      <c r="C46" s="26" t="s">
        <v>194</v>
      </c>
      <c r="D46" s="26"/>
      <c r="E46" s="42">
        <f>E47</f>
        <v>69657.34</v>
      </c>
      <c r="F46" s="16"/>
    </row>
    <row r="47" spans="1:6" ht="37.5" x14ac:dyDescent="0.3">
      <c r="A47" s="25" t="s">
        <v>66</v>
      </c>
      <c r="B47" s="29">
        <v>791</v>
      </c>
      <c r="C47" s="35" t="s">
        <v>177</v>
      </c>
      <c r="D47" s="35">
        <v>200</v>
      </c>
      <c r="E47" s="42">
        <v>69657.34</v>
      </c>
    </row>
    <row r="48" spans="1:6" s="56" customFormat="1" ht="112.5" x14ac:dyDescent="0.3">
      <c r="A48" s="49" t="s">
        <v>73</v>
      </c>
      <c r="B48" s="29">
        <v>791</v>
      </c>
      <c r="C48" s="35">
        <v>2000000000</v>
      </c>
      <c r="D48" s="35"/>
      <c r="E48" s="42">
        <f>E49+E51+E53+E55</f>
        <v>1328905.6500000001</v>
      </c>
    </row>
    <row r="49" spans="1:5" s="28" customFormat="1" ht="39" customHeight="1" x14ac:dyDescent="0.3">
      <c r="A49" s="49" t="s">
        <v>178</v>
      </c>
      <c r="B49" s="29">
        <v>791</v>
      </c>
      <c r="C49" s="22"/>
      <c r="D49" s="22"/>
      <c r="E49" s="42">
        <f>E50</f>
        <v>30000</v>
      </c>
    </row>
    <row r="50" spans="1:5" s="28" customFormat="1" ht="40.5" customHeight="1" x14ac:dyDescent="0.3">
      <c r="A50" s="25" t="s">
        <v>66</v>
      </c>
      <c r="B50" s="29">
        <v>791</v>
      </c>
      <c r="C50" s="26">
        <v>2000003330</v>
      </c>
      <c r="D50" s="26">
        <v>200</v>
      </c>
      <c r="E50" s="42">
        <v>30000</v>
      </c>
    </row>
    <row r="51" spans="1:5" ht="40.5" customHeight="1" x14ac:dyDescent="0.3">
      <c r="A51" s="25" t="s">
        <v>75</v>
      </c>
      <c r="B51" s="29">
        <v>791</v>
      </c>
      <c r="C51" s="35">
        <v>2000003610</v>
      </c>
      <c r="D51" s="35"/>
      <c r="E51" s="42">
        <f>E52</f>
        <v>32392.3</v>
      </c>
    </row>
    <row r="52" spans="1:5" ht="37.5" x14ac:dyDescent="0.3">
      <c r="A52" s="25" t="s">
        <v>66</v>
      </c>
      <c r="B52" s="29">
        <v>791</v>
      </c>
      <c r="C52" s="35">
        <v>2000003610</v>
      </c>
      <c r="D52" s="35">
        <v>200</v>
      </c>
      <c r="E52" s="42">
        <v>32392.3</v>
      </c>
    </row>
    <row r="53" spans="1:5" ht="18.75" x14ac:dyDescent="0.3">
      <c r="A53" s="25" t="s">
        <v>76</v>
      </c>
      <c r="B53" s="29">
        <v>791</v>
      </c>
      <c r="C53" s="35">
        <v>2000003560</v>
      </c>
      <c r="D53" s="35"/>
      <c r="E53" s="42">
        <f>E54</f>
        <v>97956.23</v>
      </c>
    </row>
    <row r="54" spans="1:5" ht="37.5" x14ac:dyDescent="0.3">
      <c r="A54" s="25" t="s">
        <v>66</v>
      </c>
      <c r="B54" s="29">
        <v>791</v>
      </c>
      <c r="C54" s="35">
        <v>2000003560</v>
      </c>
      <c r="D54" s="35">
        <v>200</v>
      </c>
      <c r="E54" s="42">
        <v>97956.23</v>
      </c>
    </row>
    <row r="55" spans="1:5" ht="19.5" customHeight="1" x14ac:dyDescent="0.3">
      <c r="A55" s="36" t="s">
        <v>104</v>
      </c>
      <c r="B55" s="29">
        <v>791</v>
      </c>
      <c r="C55" s="35"/>
      <c r="D55" s="35"/>
      <c r="E55" s="42">
        <f>E56+E58</f>
        <v>1168557.1200000001</v>
      </c>
    </row>
    <row r="56" spans="1:5" ht="93.75" x14ac:dyDescent="0.3">
      <c r="A56" s="36" t="s">
        <v>72</v>
      </c>
      <c r="B56" s="29">
        <v>791</v>
      </c>
      <c r="C56" s="35">
        <v>2000074040</v>
      </c>
      <c r="D56" s="35"/>
      <c r="E56" s="42">
        <f>E57</f>
        <v>155250</v>
      </c>
    </row>
    <row r="57" spans="1:5" ht="37.5" x14ac:dyDescent="0.3">
      <c r="A57" s="36" t="s">
        <v>66</v>
      </c>
      <c r="B57" s="29">
        <v>791</v>
      </c>
      <c r="C57" s="35">
        <v>2000074040</v>
      </c>
      <c r="D57" s="35">
        <v>200</v>
      </c>
      <c r="E57" s="42">
        <v>155250</v>
      </c>
    </row>
    <row r="58" spans="1:5" ht="37.5" x14ac:dyDescent="0.3">
      <c r="A58" s="36" t="s">
        <v>77</v>
      </c>
      <c r="B58" s="29">
        <v>791</v>
      </c>
      <c r="C58" s="35">
        <v>2000006050</v>
      </c>
      <c r="D58" s="35"/>
      <c r="E58" s="42">
        <f>E59+E60</f>
        <v>1013307.12</v>
      </c>
    </row>
    <row r="59" spans="1:5" ht="95.25" customHeight="1" x14ac:dyDescent="0.3">
      <c r="A59" s="36" t="s">
        <v>62</v>
      </c>
      <c r="B59" s="29">
        <v>791</v>
      </c>
      <c r="C59" s="35">
        <v>2000006050</v>
      </c>
      <c r="D59" s="35">
        <v>100</v>
      </c>
      <c r="E59" s="42">
        <v>245308.1</v>
      </c>
    </row>
    <row r="60" spans="1:5" ht="37.5" x14ac:dyDescent="0.3">
      <c r="A60" s="25" t="s">
        <v>66</v>
      </c>
      <c r="B60" s="29">
        <v>791</v>
      </c>
      <c r="C60" s="35">
        <v>2000006050</v>
      </c>
      <c r="D60" s="35">
        <v>200</v>
      </c>
      <c r="E60" s="42">
        <v>767999.02</v>
      </c>
    </row>
    <row r="61" spans="1:5" s="71" customFormat="1" ht="37.5" x14ac:dyDescent="0.3">
      <c r="A61" s="49" t="s">
        <v>179</v>
      </c>
      <c r="B61" s="29">
        <v>791</v>
      </c>
      <c r="C61" s="35">
        <v>2600000000</v>
      </c>
      <c r="D61" s="35"/>
      <c r="E61" s="42">
        <f>E63+E68+E72</f>
        <v>318500</v>
      </c>
    </row>
    <row r="62" spans="1:5" s="71" customFormat="1" ht="22.5" customHeight="1" x14ac:dyDescent="0.3">
      <c r="A62" s="25" t="s">
        <v>180</v>
      </c>
      <c r="B62" s="29">
        <v>791</v>
      </c>
      <c r="C62" s="35">
        <v>2600000000</v>
      </c>
      <c r="D62" s="35"/>
      <c r="E62" s="42">
        <f>E63</f>
        <v>318500</v>
      </c>
    </row>
    <row r="63" spans="1:5" s="71" customFormat="1" ht="36.75" customHeight="1" x14ac:dyDescent="0.3">
      <c r="A63" s="25" t="s">
        <v>66</v>
      </c>
      <c r="B63" s="29">
        <v>791</v>
      </c>
      <c r="C63" s="35" t="s">
        <v>181</v>
      </c>
      <c r="D63" s="26">
        <v>200</v>
      </c>
      <c r="E63" s="42">
        <v>318500</v>
      </c>
    </row>
    <row r="64" spans="1:5" s="56" customFormat="1" ht="75" x14ac:dyDescent="0.3">
      <c r="A64" s="72" t="s">
        <v>182</v>
      </c>
      <c r="B64" s="29">
        <v>791</v>
      </c>
      <c r="C64" s="73" t="s">
        <v>183</v>
      </c>
      <c r="D64" s="57"/>
      <c r="E64" s="42">
        <v>91331.04</v>
      </c>
    </row>
    <row r="65" spans="1:5" ht="37.5" x14ac:dyDescent="0.3">
      <c r="A65" s="69" t="s">
        <v>184</v>
      </c>
      <c r="B65" s="29">
        <v>791</v>
      </c>
      <c r="C65" s="73" t="s">
        <v>186</v>
      </c>
      <c r="D65" s="30"/>
      <c r="E65" s="42">
        <f>E66</f>
        <v>91331.04</v>
      </c>
    </row>
    <row r="66" spans="1:5" ht="93.75" x14ac:dyDescent="0.3">
      <c r="A66" s="69" t="s">
        <v>185</v>
      </c>
      <c r="B66" s="29">
        <v>791</v>
      </c>
      <c r="C66" s="73" t="s">
        <v>186</v>
      </c>
      <c r="D66" s="30" t="s">
        <v>78</v>
      </c>
      <c r="E66" s="42">
        <v>91331.04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87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opLeftCell="A73" zoomScale="80" zoomScaleNormal="80" workbookViewId="0">
      <selection activeCell="E62" sqref="E62"/>
    </sheetView>
  </sheetViews>
  <sheetFormatPr defaultRowHeight="15.75" x14ac:dyDescent="0.25"/>
  <cols>
    <col min="1" max="1" width="55.7109375" style="18" customWidth="1"/>
    <col min="2" max="2" width="12" style="37" customWidth="1"/>
    <col min="3" max="3" width="21.42578125" style="38" customWidth="1"/>
    <col min="4" max="4" width="8.28515625" style="38" customWidth="1"/>
    <col min="5" max="5" width="16" style="39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50"/>
      <c r="C1" s="50"/>
      <c r="D1" s="50"/>
      <c r="E1" s="51" t="s">
        <v>112</v>
      </c>
    </row>
    <row r="2" spans="1:6" s="15" customFormat="1" ht="18.75" customHeight="1" x14ac:dyDescent="0.3">
      <c r="B2" s="50"/>
      <c r="C2" s="50"/>
      <c r="D2" s="50"/>
      <c r="E2" s="51" t="s">
        <v>51</v>
      </c>
    </row>
    <row r="3" spans="1:6" s="15" customFormat="1" ht="18.75" customHeight="1" x14ac:dyDescent="0.3">
      <c r="B3" s="50"/>
      <c r="C3" s="50"/>
      <c r="D3" s="50"/>
      <c r="E3" s="51" t="s">
        <v>1</v>
      </c>
    </row>
    <row r="4" spans="1:6" s="15" customFormat="1" ht="18.75" customHeight="1" x14ac:dyDescent="0.3">
      <c r="B4" s="77" t="s">
        <v>169</v>
      </c>
      <c r="C4" s="77"/>
      <c r="D4" s="77"/>
      <c r="E4" s="51" t="s">
        <v>171</v>
      </c>
    </row>
    <row r="5" spans="1:6" s="15" customFormat="1" ht="18.75" customHeight="1" x14ac:dyDescent="0.3">
      <c r="B5" s="50"/>
      <c r="C5" s="50"/>
      <c r="D5" s="50"/>
      <c r="E5" s="51" t="s">
        <v>113</v>
      </c>
    </row>
    <row r="6" spans="1:6" s="15" customFormat="1" ht="18.75" customHeight="1" x14ac:dyDescent="0.3">
      <c r="B6" s="50"/>
      <c r="C6" s="50"/>
      <c r="D6" s="50"/>
      <c r="E6" s="51" t="s">
        <v>172</v>
      </c>
    </row>
    <row r="7" spans="1:6" s="15" customFormat="1" ht="18.75" customHeight="1" x14ac:dyDescent="0.3">
      <c r="A7" s="79"/>
      <c r="B7" s="79"/>
      <c r="C7" s="79"/>
      <c r="D7" s="79"/>
      <c r="E7" s="79"/>
    </row>
    <row r="8" spans="1:6" ht="18.75" x14ac:dyDescent="0.3">
      <c r="A8" s="80"/>
      <c r="B8" s="80"/>
      <c r="C8" s="80"/>
      <c r="D8" s="80"/>
      <c r="E8" s="80"/>
    </row>
    <row r="9" spans="1:6" ht="93" customHeight="1" x14ac:dyDescent="0.3">
      <c r="A9" s="81" t="s">
        <v>187</v>
      </c>
      <c r="B9" s="81"/>
      <c r="C9" s="81"/>
      <c r="D9" s="81"/>
      <c r="E9" s="81"/>
      <c r="F9" s="17"/>
    </row>
    <row r="10" spans="1:6" s="18" customFormat="1" x14ac:dyDescent="0.25">
      <c r="A10" s="90"/>
      <c r="B10" s="90"/>
      <c r="C10" s="90"/>
      <c r="D10" s="90"/>
      <c r="E10" s="90"/>
    </row>
    <row r="11" spans="1:6" ht="37.5" x14ac:dyDescent="0.3">
      <c r="A11" s="5" t="s">
        <v>52</v>
      </c>
      <c r="B11" s="31" t="s">
        <v>79</v>
      </c>
      <c r="C11" s="32" t="s">
        <v>80</v>
      </c>
      <c r="D11" s="32" t="s">
        <v>55</v>
      </c>
      <c r="E11" s="33" t="s">
        <v>81</v>
      </c>
    </row>
    <row r="12" spans="1:6" ht="18.75" x14ac:dyDescent="0.3">
      <c r="A12" s="3">
        <v>1</v>
      </c>
      <c r="B12" s="34" t="s">
        <v>114</v>
      </c>
      <c r="C12" s="35">
        <v>3</v>
      </c>
      <c r="D12" s="35">
        <v>4</v>
      </c>
      <c r="E12" s="40">
        <v>5</v>
      </c>
    </row>
    <row r="13" spans="1:6" ht="18.75" x14ac:dyDescent="0.3">
      <c r="A13" s="7" t="s">
        <v>5</v>
      </c>
      <c r="B13" s="31"/>
      <c r="C13" s="32"/>
      <c r="D13" s="32"/>
      <c r="E13" s="41">
        <f>E14+E31+E37+E43+E58+E75</f>
        <v>5454266.8199999994</v>
      </c>
    </row>
    <row r="14" spans="1:6" s="28" customFormat="1" ht="18.75" customHeight="1" x14ac:dyDescent="0.3">
      <c r="A14" s="7" t="s">
        <v>82</v>
      </c>
      <c r="B14" s="31" t="s">
        <v>83</v>
      </c>
      <c r="C14" s="32"/>
      <c r="D14" s="32"/>
      <c r="E14" s="41">
        <f>E15+E19+E25</f>
        <v>2395904.71</v>
      </c>
    </row>
    <row r="15" spans="1:6" ht="56.25" x14ac:dyDescent="0.3">
      <c r="A15" s="25" t="s">
        <v>84</v>
      </c>
      <c r="B15" s="34" t="s">
        <v>85</v>
      </c>
      <c r="C15" s="35"/>
      <c r="D15" s="35"/>
      <c r="E15" s="42">
        <f>E16</f>
        <v>776596.29</v>
      </c>
    </row>
    <row r="16" spans="1:6" ht="91.5" customHeight="1" x14ac:dyDescent="0.3">
      <c r="A16" s="49" t="s">
        <v>58</v>
      </c>
      <c r="B16" s="34" t="s">
        <v>85</v>
      </c>
      <c r="C16" s="34" t="s">
        <v>59</v>
      </c>
      <c r="D16" s="35"/>
      <c r="E16" s="42">
        <f>E17</f>
        <v>776596.29</v>
      </c>
    </row>
    <row r="17" spans="1:5" ht="18.75" x14ac:dyDescent="0.3">
      <c r="A17" s="25" t="s">
        <v>60</v>
      </c>
      <c r="B17" s="34" t="s">
        <v>85</v>
      </c>
      <c r="C17" s="34" t="s">
        <v>61</v>
      </c>
      <c r="D17" s="35"/>
      <c r="E17" s="42">
        <f>E18</f>
        <v>776596.29</v>
      </c>
    </row>
    <row r="18" spans="1:5" ht="94.5" customHeight="1" x14ac:dyDescent="0.3">
      <c r="A18" s="25" t="s">
        <v>62</v>
      </c>
      <c r="B18" s="34" t="s">
        <v>85</v>
      </c>
      <c r="C18" s="34" t="s">
        <v>61</v>
      </c>
      <c r="D18" s="35">
        <v>100</v>
      </c>
      <c r="E18" s="42">
        <v>776596.29</v>
      </c>
    </row>
    <row r="19" spans="1:5" ht="72.75" customHeight="1" x14ac:dyDescent="0.3">
      <c r="A19" s="25" t="s">
        <v>63</v>
      </c>
      <c r="B19" s="34" t="s">
        <v>86</v>
      </c>
      <c r="C19" s="35"/>
      <c r="D19" s="35"/>
      <c r="E19" s="42">
        <f>E20</f>
        <v>1566775.42</v>
      </c>
    </row>
    <row r="20" spans="1:5" ht="98.25" customHeight="1" x14ac:dyDescent="0.3">
      <c r="A20" s="49" t="s">
        <v>87</v>
      </c>
      <c r="B20" s="34" t="s">
        <v>86</v>
      </c>
      <c r="C20" s="34" t="s">
        <v>59</v>
      </c>
      <c r="D20" s="35"/>
      <c r="E20" s="42">
        <f>E21</f>
        <v>1566775.42</v>
      </c>
    </row>
    <row r="21" spans="1:5" ht="37.5" x14ac:dyDescent="0.3">
      <c r="A21" s="25" t="s">
        <v>64</v>
      </c>
      <c r="B21" s="34" t="s">
        <v>86</v>
      </c>
      <c r="C21" s="34" t="s">
        <v>65</v>
      </c>
      <c r="D21" s="35"/>
      <c r="E21" s="42">
        <f>E22+E23+E24</f>
        <v>1566775.42</v>
      </c>
    </row>
    <row r="22" spans="1:5" ht="93.75" customHeight="1" x14ac:dyDescent="0.3">
      <c r="A22" s="25" t="s">
        <v>62</v>
      </c>
      <c r="B22" s="34" t="s">
        <v>86</v>
      </c>
      <c r="C22" s="34" t="s">
        <v>65</v>
      </c>
      <c r="D22" s="35">
        <v>100</v>
      </c>
      <c r="E22" s="42">
        <v>1127931.94</v>
      </c>
    </row>
    <row r="23" spans="1:5" ht="37.5" x14ac:dyDescent="0.3">
      <c r="A23" s="25" t="s">
        <v>66</v>
      </c>
      <c r="B23" s="34" t="s">
        <v>86</v>
      </c>
      <c r="C23" s="34" t="s">
        <v>65</v>
      </c>
      <c r="D23" s="35">
        <v>200</v>
      </c>
      <c r="E23" s="42">
        <v>348917.93</v>
      </c>
    </row>
    <row r="24" spans="1:5" ht="18.75" x14ac:dyDescent="0.3">
      <c r="A24" s="25" t="s">
        <v>67</v>
      </c>
      <c r="B24" s="34" t="s">
        <v>86</v>
      </c>
      <c r="C24" s="34" t="s">
        <v>65</v>
      </c>
      <c r="D24" s="35">
        <v>800</v>
      </c>
      <c r="E24" s="42">
        <v>89925.55</v>
      </c>
    </row>
    <row r="25" spans="1:5" ht="18.75" x14ac:dyDescent="0.3">
      <c r="A25" s="25" t="s">
        <v>116</v>
      </c>
      <c r="B25" s="34" t="s">
        <v>115</v>
      </c>
      <c r="C25" s="35"/>
      <c r="D25" s="35"/>
      <c r="E25" s="42">
        <f>E26</f>
        <v>52533</v>
      </c>
    </row>
    <row r="26" spans="1:5" ht="75" x14ac:dyDescent="0.3">
      <c r="A26" s="49" t="s">
        <v>134</v>
      </c>
      <c r="B26" s="34" t="s">
        <v>115</v>
      </c>
      <c r="C26" s="26">
        <v>1200000000</v>
      </c>
      <c r="D26" s="35"/>
      <c r="E26" s="42">
        <f>E27+E29</f>
        <v>52533</v>
      </c>
    </row>
    <row r="27" spans="1:5" ht="37.5" x14ac:dyDescent="0.3">
      <c r="A27" s="25" t="s">
        <v>133</v>
      </c>
      <c r="B27" s="34" t="s">
        <v>115</v>
      </c>
      <c r="C27" s="26">
        <v>1200009040</v>
      </c>
      <c r="D27" s="35"/>
      <c r="E27" s="42">
        <f>E28</f>
        <v>10000</v>
      </c>
    </row>
    <row r="28" spans="1:5" ht="37.5" x14ac:dyDescent="0.3">
      <c r="A28" s="25" t="s">
        <v>66</v>
      </c>
      <c r="B28" s="34" t="s">
        <v>115</v>
      </c>
      <c r="C28" s="26">
        <v>1200009040</v>
      </c>
      <c r="D28" s="35">
        <v>200</v>
      </c>
      <c r="E28" s="42">
        <v>10000</v>
      </c>
    </row>
    <row r="29" spans="1:5" ht="18.75" x14ac:dyDescent="0.3">
      <c r="A29" s="25" t="s">
        <v>132</v>
      </c>
      <c r="B29" s="34" t="s">
        <v>115</v>
      </c>
      <c r="C29" s="26">
        <v>1200092360</v>
      </c>
      <c r="D29" s="35"/>
      <c r="E29" s="42">
        <f>E30</f>
        <v>42533</v>
      </c>
    </row>
    <row r="30" spans="1:5" ht="18.75" x14ac:dyDescent="0.3">
      <c r="A30" s="25" t="s">
        <v>67</v>
      </c>
      <c r="B30" s="34" t="s">
        <v>115</v>
      </c>
      <c r="C30" s="26">
        <v>1200092360</v>
      </c>
      <c r="D30" s="26">
        <v>800</v>
      </c>
      <c r="E30" s="42">
        <v>42533</v>
      </c>
    </row>
    <row r="31" spans="1:5" s="28" customFormat="1" ht="18.75" x14ac:dyDescent="0.3">
      <c r="A31" s="7" t="s">
        <v>88</v>
      </c>
      <c r="B31" s="31" t="s">
        <v>89</v>
      </c>
      <c r="C31" s="32"/>
      <c r="D31" s="32"/>
      <c r="E31" s="41">
        <f>E32</f>
        <v>81800</v>
      </c>
    </row>
    <row r="32" spans="1:5" ht="110.25" customHeight="1" x14ac:dyDescent="0.3">
      <c r="A32" s="49" t="s">
        <v>58</v>
      </c>
      <c r="B32" s="34" t="s">
        <v>91</v>
      </c>
      <c r="C32" s="35">
        <v>400000000</v>
      </c>
      <c r="D32" s="35"/>
      <c r="E32" s="42">
        <f>E33</f>
        <v>81800</v>
      </c>
    </row>
    <row r="33" spans="1:5" ht="21.75" customHeight="1" x14ac:dyDescent="0.3">
      <c r="A33" s="25" t="s">
        <v>90</v>
      </c>
      <c r="B33" s="34" t="s">
        <v>91</v>
      </c>
      <c r="C33" s="34" t="s">
        <v>173</v>
      </c>
      <c r="D33" s="35"/>
      <c r="E33" s="42">
        <f>E34</f>
        <v>81800</v>
      </c>
    </row>
    <row r="34" spans="1:5" ht="75" x14ac:dyDescent="0.3">
      <c r="A34" s="25" t="s">
        <v>68</v>
      </c>
      <c r="B34" s="34" t="s">
        <v>91</v>
      </c>
      <c r="C34" s="34" t="s">
        <v>173</v>
      </c>
      <c r="D34" s="35"/>
      <c r="E34" s="42">
        <f>E35+E36</f>
        <v>81800</v>
      </c>
    </row>
    <row r="35" spans="1:5" ht="18.75" x14ac:dyDescent="0.3">
      <c r="A35" s="25" t="s">
        <v>69</v>
      </c>
      <c r="B35" s="34" t="s">
        <v>91</v>
      </c>
      <c r="C35" s="34" t="s">
        <v>173</v>
      </c>
      <c r="D35" s="35">
        <v>100</v>
      </c>
      <c r="E35" s="42">
        <v>81800</v>
      </c>
    </row>
    <row r="36" spans="1:5" ht="18.75" hidden="1" x14ac:dyDescent="0.3">
      <c r="A36" s="25"/>
      <c r="B36" s="34"/>
      <c r="C36" s="35"/>
      <c r="D36" s="35"/>
      <c r="E36" s="53"/>
    </row>
    <row r="37" spans="1:5" s="28" customFormat="1" ht="56.25" x14ac:dyDescent="0.3">
      <c r="A37" s="7" t="s">
        <v>92</v>
      </c>
      <c r="B37" s="31" t="s">
        <v>93</v>
      </c>
      <c r="C37" s="32"/>
      <c r="D37" s="32"/>
      <c r="E37" s="41">
        <f>E38</f>
        <v>149463.60999999999</v>
      </c>
    </row>
    <row r="38" spans="1:5" ht="18.75" x14ac:dyDescent="0.3">
      <c r="A38" s="25" t="s">
        <v>94</v>
      </c>
      <c r="B38" s="34" t="s">
        <v>95</v>
      </c>
      <c r="C38" s="35"/>
      <c r="D38" s="35"/>
      <c r="E38" s="42">
        <f>E39</f>
        <v>149463.60999999999</v>
      </c>
    </row>
    <row r="39" spans="1:5" ht="93.75" x14ac:dyDescent="0.3">
      <c r="A39" s="76" t="s">
        <v>174</v>
      </c>
      <c r="B39" s="34" t="s">
        <v>95</v>
      </c>
      <c r="C39" s="35">
        <v>1600000000</v>
      </c>
      <c r="D39" s="35"/>
      <c r="E39" s="42">
        <f>E40</f>
        <v>149463.60999999999</v>
      </c>
    </row>
    <row r="40" spans="1:5" ht="37.5" x14ac:dyDescent="0.3">
      <c r="A40" s="25" t="s">
        <v>70</v>
      </c>
      <c r="B40" s="34" t="s">
        <v>95</v>
      </c>
      <c r="C40" s="35">
        <v>1600024300</v>
      </c>
      <c r="D40" s="35"/>
      <c r="E40" s="42">
        <f>E41+E42</f>
        <v>149463.60999999999</v>
      </c>
    </row>
    <row r="41" spans="1:5" ht="95.25" customHeight="1" x14ac:dyDescent="0.3">
      <c r="A41" s="25" t="s">
        <v>62</v>
      </c>
      <c r="B41" s="34" t="s">
        <v>95</v>
      </c>
      <c r="C41" s="35">
        <v>1600024300</v>
      </c>
      <c r="D41" s="35">
        <v>100</v>
      </c>
      <c r="E41" s="42">
        <v>124023.61</v>
      </c>
    </row>
    <row r="42" spans="1:5" ht="37.5" x14ac:dyDescent="0.3">
      <c r="A42" s="25" t="s">
        <v>66</v>
      </c>
      <c r="B42" s="34" t="s">
        <v>95</v>
      </c>
      <c r="C42" s="35">
        <v>1600024300</v>
      </c>
      <c r="D42" s="35">
        <v>200</v>
      </c>
      <c r="E42" s="42">
        <v>25440</v>
      </c>
    </row>
    <row r="43" spans="1:5" s="28" customFormat="1" ht="18.75" x14ac:dyDescent="0.3">
      <c r="A43" s="7" t="s">
        <v>96</v>
      </c>
      <c r="B43" s="31" t="s">
        <v>97</v>
      </c>
      <c r="C43" s="32"/>
      <c r="D43" s="32"/>
      <c r="E43" s="41">
        <f>E44+E56</f>
        <v>1436861.81</v>
      </c>
    </row>
    <row r="44" spans="1:5" ht="18.75" x14ac:dyDescent="0.3">
      <c r="A44" s="25" t="s">
        <v>71</v>
      </c>
      <c r="B44" s="34" t="s">
        <v>98</v>
      </c>
      <c r="C44" s="35"/>
      <c r="D44" s="35"/>
      <c r="E44" s="42">
        <f>E45</f>
        <v>1406861.81</v>
      </c>
    </row>
    <row r="45" spans="1:5" ht="76.5" customHeight="1" x14ac:dyDescent="0.3">
      <c r="A45" s="49" t="s">
        <v>189</v>
      </c>
      <c r="B45" s="34" t="s">
        <v>98</v>
      </c>
      <c r="C45" s="35">
        <v>2100000000</v>
      </c>
      <c r="D45" s="35"/>
      <c r="E45" s="42">
        <f>E46+E48+E51+E53+E55</f>
        <v>1406861.81</v>
      </c>
    </row>
    <row r="46" spans="1:5" ht="18.75" x14ac:dyDescent="0.3">
      <c r="A46" s="25" t="s">
        <v>71</v>
      </c>
      <c r="B46" s="34" t="s">
        <v>98</v>
      </c>
      <c r="C46" s="35">
        <v>2100003150</v>
      </c>
      <c r="D46" s="35"/>
      <c r="E46" s="42">
        <f>E47</f>
        <v>320758.77</v>
      </c>
    </row>
    <row r="47" spans="1:5" ht="37.5" x14ac:dyDescent="0.3">
      <c r="A47" s="25" t="s">
        <v>66</v>
      </c>
      <c r="B47" s="34" t="s">
        <v>98</v>
      </c>
      <c r="C47" s="35">
        <v>2100003150</v>
      </c>
      <c r="D47" s="35">
        <v>200</v>
      </c>
      <c r="E47" s="42">
        <v>320758.77</v>
      </c>
    </row>
    <row r="48" spans="1:5" ht="93.75" x14ac:dyDescent="0.3">
      <c r="A48" s="25" t="s">
        <v>72</v>
      </c>
      <c r="B48" s="34" t="s">
        <v>98</v>
      </c>
      <c r="C48" s="35">
        <v>21000074040</v>
      </c>
      <c r="D48" s="35"/>
      <c r="E48" s="42">
        <f>E49</f>
        <v>344750</v>
      </c>
    </row>
    <row r="49" spans="1:6" ht="37.5" x14ac:dyDescent="0.3">
      <c r="A49" s="25" t="s">
        <v>66</v>
      </c>
      <c r="B49" s="34" t="s">
        <v>98</v>
      </c>
      <c r="C49" s="35">
        <v>21000074040</v>
      </c>
      <c r="D49" s="35">
        <v>200</v>
      </c>
      <c r="E49" s="42">
        <v>344750</v>
      </c>
    </row>
    <row r="50" spans="1:6" s="28" customFormat="1" ht="75" x14ac:dyDescent="0.3">
      <c r="A50" s="25" t="s">
        <v>191</v>
      </c>
      <c r="B50" s="34" t="s">
        <v>98</v>
      </c>
      <c r="C50" s="26" t="s">
        <v>193</v>
      </c>
      <c r="D50" s="26"/>
      <c r="E50" s="42">
        <f>E51</f>
        <v>602038.36</v>
      </c>
      <c r="F50" s="16"/>
    </row>
    <row r="51" spans="1:6" ht="37.5" x14ac:dyDescent="0.3">
      <c r="A51" s="25" t="s">
        <v>66</v>
      </c>
      <c r="B51" s="34" t="s">
        <v>98</v>
      </c>
      <c r="C51" s="35" t="s">
        <v>175</v>
      </c>
      <c r="D51" s="35">
        <v>200</v>
      </c>
      <c r="E51" s="42">
        <v>602038.36</v>
      </c>
    </row>
    <row r="52" spans="1:6" s="28" customFormat="1" ht="75" x14ac:dyDescent="0.3">
      <c r="A52" s="25" t="s">
        <v>191</v>
      </c>
      <c r="B52" s="34" t="s">
        <v>98</v>
      </c>
      <c r="C52" s="26" t="s">
        <v>192</v>
      </c>
      <c r="D52" s="26"/>
      <c r="E52" s="42">
        <f>E53</f>
        <v>69657.34</v>
      </c>
      <c r="F52" s="16"/>
    </row>
    <row r="53" spans="1:6" ht="37.5" x14ac:dyDescent="0.3">
      <c r="A53" s="25" t="s">
        <v>66</v>
      </c>
      <c r="B53" s="34" t="s">
        <v>98</v>
      </c>
      <c r="C53" s="35" t="s">
        <v>176</v>
      </c>
      <c r="D53" s="35">
        <v>200</v>
      </c>
      <c r="E53" s="42">
        <v>69657.34</v>
      </c>
    </row>
    <row r="54" spans="1:6" s="28" customFormat="1" ht="75" x14ac:dyDescent="0.3">
      <c r="A54" s="25" t="s">
        <v>191</v>
      </c>
      <c r="B54" s="34" t="s">
        <v>98</v>
      </c>
      <c r="C54" s="26" t="s">
        <v>194</v>
      </c>
      <c r="D54" s="26"/>
      <c r="E54" s="42">
        <f>E55</f>
        <v>69657.34</v>
      </c>
      <c r="F54" s="16"/>
    </row>
    <row r="55" spans="1:6" ht="37.5" x14ac:dyDescent="0.3">
      <c r="A55" s="25" t="s">
        <v>66</v>
      </c>
      <c r="B55" s="34" t="s">
        <v>98</v>
      </c>
      <c r="C55" s="35" t="s">
        <v>177</v>
      </c>
      <c r="D55" s="35">
        <v>200</v>
      </c>
      <c r="E55" s="42">
        <v>69657.34</v>
      </c>
    </row>
    <row r="56" spans="1:6" ht="37.5" x14ac:dyDescent="0.3">
      <c r="A56" s="49" t="s">
        <v>178</v>
      </c>
      <c r="B56" s="74" t="s">
        <v>188</v>
      </c>
      <c r="C56" s="22"/>
      <c r="D56" s="22"/>
      <c r="E56" s="42">
        <f>E57</f>
        <v>30000</v>
      </c>
    </row>
    <row r="57" spans="1:6" ht="37.5" x14ac:dyDescent="0.3">
      <c r="A57" s="25" t="s">
        <v>66</v>
      </c>
      <c r="B57" s="74" t="s">
        <v>188</v>
      </c>
      <c r="C57" s="26">
        <v>2000003330</v>
      </c>
      <c r="D57" s="26">
        <v>200</v>
      </c>
      <c r="E57" s="42">
        <v>30000</v>
      </c>
    </row>
    <row r="58" spans="1:6" s="28" customFormat="1" ht="37.5" x14ac:dyDescent="0.3">
      <c r="A58" s="7" t="s">
        <v>99</v>
      </c>
      <c r="B58" s="31" t="s">
        <v>100</v>
      </c>
      <c r="C58" s="32"/>
      <c r="D58" s="32"/>
      <c r="E58" s="41">
        <f>E59+E72</f>
        <v>1298905.6499999999</v>
      </c>
    </row>
    <row r="59" spans="1:6" ht="111" customHeight="1" x14ac:dyDescent="0.3">
      <c r="A59" s="49" t="s">
        <v>73</v>
      </c>
      <c r="B59" s="34" t="s">
        <v>100</v>
      </c>
      <c r="C59" s="35">
        <v>2000000000</v>
      </c>
      <c r="D59" s="35"/>
      <c r="E59" s="42">
        <f>E60+E63+E66</f>
        <v>980405.65</v>
      </c>
    </row>
    <row r="60" spans="1:6" ht="18.75" x14ac:dyDescent="0.3">
      <c r="A60" s="25" t="s">
        <v>74</v>
      </c>
      <c r="B60" s="34" t="s">
        <v>101</v>
      </c>
      <c r="C60" s="35"/>
      <c r="D60" s="35"/>
      <c r="E60" s="42">
        <f>E61</f>
        <v>32392.3</v>
      </c>
    </row>
    <row r="61" spans="1:6" ht="44.25" customHeight="1" x14ac:dyDescent="0.3">
      <c r="A61" s="25" t="s">
        <v>75</v>
      </c>
      <c r="B61" s="34" t="s">
        <v>101</v>
      </c>
      <c r="C61" s="35">
        <v>2000003610</v>
      </c>
      <c r="D61" s="35"/>
      <c r="E61" s="42">
        <f>E62</f>
        <v>32392.3</v>
      </c>
    </row>
    <row r="62" spans="1:6" ht="37.5" x14ac:dyDescent="0.3">
      <c r="A62" s="25" t="s">
        <v>66</v>
      </c>
      <c r="B62" s="34" t="s">
        <v>101</v>
      </c>
      <c r="C62" s="35">
        <v>2000003610</v>
      </c>
      <c r="D62" s="35">
        <v>200</v>
      </c>
      <c r="E62" s="42">
        <v>32392.3</v>
      </c>
    </row>
    <row r="63" spans="1:6" ht="18.75" x14ac:dyDescent="0.3">
      <c r="A63" s="25" t="s">
        <v>102</v>
      </c>
      <c r="B63" s="34" t="s">
        <v>103</v>
      </c>
      <c r="C63" s="35"/>
      <c r="D63" s="35"/>
      <c r="E63" s="42">
        <f>E64</f>
        <v>97956.23</v>
      </c>
    </row>
    <row r="64" spans="1:6" ht="18.75" x14ac:dyDescent="0.3">
      <c r="A64" s="25" t="s">
        <v>76</v>
      </c>
      <c r="B64" s="34" t="s">
        <v>103</v>
      </c>
      <c r="C64" s="35">
        <v>2000003560</v>
      </c>
      <c r="D64" s="35"/>
      <c r="E64" s="42">
        <f>E65</f>
        <v>97956.23</v>
      </c>
    </row>
    <row r="65" spans="1:5" ht="37.5" x14ac:dyDescent="0.3">
      <c r="A65" s="25" t="s">
        <v>66</v>
      </c>
      <c r="B65" s="34" t="s">
        <v>103</v>
      </c>
      <c r="C65" s="35">
        <v>2000003560</v>
      </c>
      <c r="D65" s="35">
        <v>200</v>
      </c>
      <c r="E65" s="42">
        <v>97956.23</v>
      </c>
    </row>
    <row r="66" spans="1:5" ht="18.75" x14ac:dyDescent="0.3">
      <c r="A66" s="25" t="s">
        <v>104</v>
      </c>
      <c r="B66" s="34" t="s">
        <v>105</v>
      </c>
      <c r="C66" s="35"/>
      <c r="D66" s="35"/>
      <c r="E66" s="42">
        <f>E67+E69</f>
        <v>850057.12</v>
      </c>
    </row>
    <row r="67" spans="1:5" ht="93.75" x14ac:dyDescent="0.3">
      <c r="A67" s="36" t="s">
        <v>72</v>
      </c>
      <c r="B67" s="34" t="s">
        <v>105</v>
      </c>
      <c r="C67" s="35">
        <v>2000074040</v>
      </c>
      <c r="D67" s="35"/>
      <c r="E67" s="42">
        <f>E68</f>
        <v>155250</v>
      </c>
    </row>
    <row r="68" spans="1:5" ht="37.5" x14ac:dyDescent="0.3">
      <c r="A68" s="36" t="s">
        <v>66</v>
      </c>
      <c r="B68" s="34" t="s">
        <v>105</v>
      </c>
      <c r="C68" s="35">
        <v>2000074040</v>
      </c>
      <c r="D68" s="35">
        <v>200</v>
      </c>
      <c r="E68" s="42">
        <v>155250</v>
      </c>
    </row>
    <row r="69" spans="1:5" ht="37.5" x14ac:dyDescent="0.3">
      <c r="A69" s="36" t="s">
        <v>77</v>
      </c>
      <c r="B69" s="34" t="s">
        <v>105</v>
      </c>
      <c r="C69" s="35">
        <v>2000006050</v>
      </c>
      <c r="D69" s="35"/>
      <c r="E69" s="42">
        <f>E70+E71</f>
        <v>694807.12</v>
      </c>
    </row>
    <row r="70" spans="1:5" ht="96.75" customHeight="1" x14ac:dyDescent="0.3">
      <c r="A70" s="36" t="s">
        <v>62</v>
      </c>
      <c r="B70" s="34" t="s">
        <v>105</v>
      </c>
      <c r="C70" s="35">
        <v>2000006050</v>
      </c>
      <c r="D70" s="35">
        <v>100</v>
      </c>
      <c r="E70" s="42">
        <v>245308.1</v>
      </c>
    </row>
    <row r="71" spans="1:5" ht="37.5" x14ac:dyDescent="0.3">
      <c r="A71" s="25" t="s">
        <v>66</v>
      </c>
      <c r="B71" s="34" t="s">
        <v>105</v>
      </c>
      <c r="C71" s="35">
        <v>2000006050</v>
      </c>
      <c r="D71" s="35">
        <v>200</v>
      </c>
      <c r="E71" s="42">
        <v>449499.02</v>
      </c>
    </row>
    <row r="72" spans="1:5" s="28" customFormat="1" ht="37.5" x14ac:dyDescent="0.3">
      <c r="A72" s="49" t="s">
        <v>179</v>
      </c>
      <c r="B72" s="34" t="s">
        <v>105</v>
      </c>
      <c r="C72" s="35">
        <v>2600000000</v>
      </c>
      <c r="D72" s="35"/>
      <c r="E72" s="42">
        <f>E74+E79+E83</f>
        <v>318500</v>
      </c>
    </row>
    <row r="73" spans="1:5" ht="25.5" customHeight="1" x14ac:dyDescent="0.3">
      <c r="A73" s="25" t="s">
        <v>180</v>
      </c>
      <c r="B73" s="34" t="s">
        <v>105</v>
      </c>
      <c r="C73" s="35" t="s">
        <v>181</v>
      </c>
      <c r="D73" s="35"/>
      <c r="E73" s="42">
        <f>E74</f>
        <v>318500</v>
      </c>
    </row>
    <row r="74" spans="1:5" ht="37.5" x14ac:dyDescent="0.3">
      <c r="A74" s="25" t="s">
        <v>66</v>
      </c>
      <c r="B74" s="34" t="s">
        <v>105</v>
      </c>
      <c r="C74" s="35" t="s">
        <v>181</v>
      </c>
      <c r="D74" s="26">
        <v>200</v>
      </c>
      <c r="E74" s="42">
        <v>318500</v>
      </c>
    </row>
    <row r="75" spans="1:5" ht="75" x14ac:dyDescent="0.3">
      <c r="A75" s="72" t="s">
        <v>182</v>
      </c>
      <c r="B75" s="75">
        <v>1001</v>
      </c>
      <c r="C75" s="73" t="s">
        <v>183</v>
      </c>
      <c r="D75" s="57"/>
      <c r="E75" s="42">
        <v>91331.04</v>
      </c>
    </row>
    <row r="76" spans="1:5" ht="37.5" x14ac:dyDescent="0.3">
      <c r="A76" s="69" t="s">
        <v>184</v>
      </c>
      <c r="B76" s="75">
        <v>1001</v>
      </c>
      <c r="C76" s="73" t="s">
        <v>186</v>
      </c>
      <c r="D76" s="30"/>
      <c r="E76" s="42">
        <f>E77</f>
        <v>91331.04</v>
      </c>
    </row>
    <row r="77" spans="1:5" ht="93.75" x14ac:dyDescent="0.3">
      <c r="A77" s="69" t="s">
        <v>185</v>
      </c>
      <c r="B77" s="75">
        <v>1001</v>
      </c>
      <c r="C77" s="73" t="s">
        <v>186</v>
      </c>
      <c r="D77" s="30" t="s">
        <v>78</v>
      </c>
      <c r="E77" s="42">
        <v>91331.04</v>
      </c>
    </row>
  </sheetData>
  <mergeCells count="5">
    <mergeCell ref="A7:E7"/>
    <mergeCell ref="A8:E8"/>
    <mergeCell ref="A9:E9"/>
    <mergeCell ref="A10:E10"/>
    <mergeCell ref="B4:D4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N11" sqref="N11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58" customFormat="1" ht="15.75" x14ac:dyDescent="0.25">
      <c r="C1" s="59" t="s">
        <v>137</v>
      </c>
    </row>
    <row r="2" spans="1:3" s="58" customFormat="1" ht="15.75" x14ac:dyDescent="0.25">
      <c r="C2" s="59" t="s">
        <v>152</v>
      </c>
    </row>
    <row r="3" spans="1:3" s="58" customFormat="1" ht="15.75" x14ac:dyDescent="0.25">
      <c r="C3" s="59" t="s">
        <v>1</v>
      </c>
    </row>
    <row r="4" spans="1:3" s="58" customFormat="1" ht="15.75" x14ac:dyDescent="0.25">
      <c r="C4" s="59" t="s">
        <v>169</v>
      </c>
    </row>
    <row r="5" spans="1:3" s="58" customFormat="1" ht="15.75" x14ac:dyDescent="0.25">
      <c r="C5" s="59" t="s">
        <v>138</v>
      </c>
    </row>
    <row r="6" spans="1:3" s="58" customFormat="1" ht="15.75" x14ac:dyDescent="0.25">
      <c r="C6" s="59" t="s">
        <v>153</v>
      </c>
    </row>
    <row r="7" spans="1:3" s="58" customFormat="1" ht="15.75" x14ac:dyDescent="0.25">
      <c r="C7" s="59" t="s">
        <v>139</v>
      </c>
    </row>
    <row r="8" spans="1:3" s="58" customFormat="1" ht="15.75" x14ac:dyDescent="0.25"/>
    <row r="9" spans="1:3" s="58" customFormat="1" ht="43.5" customHeight="1" x14ac:dyDescent="0.25">
      <c r="A9" s="91" t="s">
        <v>190</v>
      </c>
      <c r="B9" s="91"/>
      <c r="C9" s="91"/>
    </row>
    <row r="10" spans="1:3" s="58" customFormat="1" ht="15.75" x14ac:dyDescent="0.25"/>
    <row r="11" spans="1:3" s="58" customFormat="1" ht="15.75" x14ac:dyDescent="0.25"/>
    <row r="12" spans="1:3" s="58" customFormat="1" ht="128.25" customHeight="1" x14ac:dyDescent="0.25">
      <c r="A12" s="60" t="s">
        <v>140</v>
      </c>
      <c r="B12" s="60" t="s">
        <v>141</v>
      </c>
      <c r="C12" s="60" t="s">
        <v>142</v>
      </c>
    </row>
    <row r="13" spans="1:3" s="58" customFormat="1" ht="15.75" x14ac:dyDescent="0.25">
      <c r="A13" s="61"/>
      <c r="B13" s="62" t="s">
        <v>143</v>
      </c>
      <c r="C13" s="63">
        <f>C14</f>
        <v>113962.75</v>
      </c>
    </row>
    <row r="14" spans="1:3" s="58" customFormat="1" ht="78.75" x14ac:dyDescent="0.25">
      <c r="A14" s="64">
        <v>791</v>
      </c>
      <c r="B14" s="61" t="s">
        <v>154</v>
      </c>
      <c r="C14" s="65">
        <f>C15</f>
        <v>113962.75</v>
      </c>
    </row>
    <row r="15" spans="1:3" s="58" customFormat="1" ht="31.5" x14ac:dyDescent="0.25">
      <c r="A15" s="61" t="s">
        <v>144</v>
      </c>
      <c r="B15" s="61" t="s">
        <v>145</v>
      </c>
      <c r="C15" s="65">
        <f>C16</f>
        <v>113962.75</v>
      </c>
    </row>
    <row r="16" spans="1:3" s="58" customFormat="1" ht="20.25" customHeight="1" x14ac:dyDescent="0.25">
      <c r="A16" s="61" t="s">
        <v>146</v>
      </c>
      <c r="B16" s="61" t="s">
        <v>147</v>
      </c>
      <c r="C16" s="65">
        <f>C17+C18</f>
        <v>113962.75</v>
      </c>
    </row>
    <row r="17" spans="1:4" s="58" customFormat="1" ht="47.25" x14ac:dyDescent="0.25">
      <c r="A17" s="61" t="s">
        <v>148</v>
      </c>
      <c r="B17" s="61" t="s">
        <v>149</v>
      </c>
      <c r="C17" s="65">
        <v>-5340304.07</v>
      </c>
      <c r="D17" s="66"/>
    </row>
    <row r="18" spans="1:4" s="58" customFormat="1" ht="47.25" x14ac:dyDescent="0.25">
      <c r="A18" s="61" t="s">
        <v>150</v>
      </c>
      <c r="B18" s="67" t="s">
        <v>151</v>
      </c>
      <c r="C18" s="65">
        <v>5454266.8200000003</v>
      </c>
      <c r="D18" s="66"/>
    </row>
  </sheetData>
  <mergeCells count="1"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cp:lastPrinted>2019-04-23T09:49:06Z</cp:lastPrinted>
  <dcterms:created xsi:type="dcterms:W3CDTF">2017-05-11T09:49:56Z</dcterms:created>
  <dcterms:modified xsi:type="dcterms:W3CDTF">2019-04-23T11:05:41Z</dcterms:modified>
</cp:coreProperties>
</file>