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65" windowWidth="17370" windowHeight="7260"/>
  </bookViews>
  <sheets>
    <sheet name="Прил. 1 доходы" sheetId="1" r:id="rId1"/>
    <sheet name="Прил.2 ведомств." sheetId="2" r:id="rId2"/>
    <sheet name="Прил.3 по разд." sheetId="3" r:id="rId3"/>
    <sheet name="Прил.4 Источн." sheetId="4" r:id="rId4"/>
  </sheets>
  <calcPr calcId="144525"/>
</workbook>
</file>

<file path=xl/calcChain.xml><?xml version="1.0" encoding="utf-8"?>
<calcChain xmlns="http://schemas.openxmlformats.org/spreadsheetml/2006/main">
  <c r="C16" i="4" l="1"/>
  <c r="C15" i="4" s="1"/>
  <c r="C14" i="4" s="1"/>
  <c r="C13" i="4" s="1"/>
  <c r="E42" i="2" l="1"/>
  <c r="E19" i="2"/>
  <c r="E53" i="3"/>
  <c r="E21" i="3"/>
  <c r="C34" i="1" l="1"/>
  <c r="C33" i="1"/>
  <c r="C28" i="1"/>
  <c r="C27" i="1" s="1"/>
  <c r="C37" i="1"/>
  <c r="E23" i="2"/>
  <c r="E24" i="2"/>
  <c r="E59" i="2"/>
  <c r="E48" i="2"/>
  <c r="E29" i="2"/>
  <c r="E27" i="2"/>
  <c r="E69" i="3"/>
  <c r="E65" i="3"/>
  <c r="E57" i="3"/>
  <c r="E56" i="3" s="1"/>
  <c r="C32" i="1" l="1"/>
  <c r="E26" i="2"/>
  <c r="E42" i="3" l="1"/>
  <c r="E27" i="3" l="1"/>
  <c r="E26" i="3" s="1"/>
  <c r="E37" i="2" l="1"/>
  <c r="E36" i="2" s="1"/>
  <c r="E71" i="3" l="1"/>
  <c r="E68" i="3" s="1"/>
  <c r="E67" i="3" s="1"/>
  <c r="E51" i="2" l="1"/>
  <c r="E50" i="2" s="1"/>
  <c r="E61" i="2"/>
  <c r="E58" i="2" s="1"/>
  <c r="E56" i="2" l="1"/>
  <c r="C43" i="1"/>
  <c r="C14" i="1"/>
  <c r="E60" i="3" l="1"/>
  <c r="E59" i="3" s="1"/>
  <c r="E75" i="3"/>
  <c r="E74" i="3" s="1"/>
  <c r="E73" i="3" s="1"/>
  <c r="E49" i="3"/>
  <c r="E47" i="3"/>
  <c r="E46" i="3" s="1"/>
  <c r="E45" i="3" l="1"/>
  <c r="E44" i="3" s="1"/>
  <c r="C40" i="1" l="1"/>
  <c r="E64" i="2" l="1"/>
  <c r="E63" i="2" s="1"/>
  <c r="E46" i="2"/>
  <c r="E45" i="2" s="1"/>
  <c r="E43" i="2"/>
  <c r="E33" i="2"/>
  <c r="E32" i="2" s="1"/>
  <c r="E17" i="2"/>
  <c r="C42" i="1"/>
  <c r="C35" i="1"/>
  <c r="C31" i="1"/>
  <c r="E54" i="3"/>
  <c r="E52" i="3" s="1"/>
  <c r="E39" i="3"/>
  <c r="E38" i="3" s="1"/>
  <c r="E37" i="3" s="1"/>
  <c r="E36" i="3" s="1"/>
  <c r="E33" i="3"/>
  <c r="E32" i="3" s="1"/>
  <c r="E31" i="3" s="1"/>
  <c r="E20" i="3"/>
  <c r="E19" i="3" s="1"/>
  <c r="E17" i="3"/>
  <c r="E16" i="3" s="1"/>
  <c r="E15" i="3" s="1"/>
  <c r="C25" i="1"/>
  <c r="C22" i="1"/>
  <c r="C20" i="1" s="1"/>
  <c r="C18" i="1"/>
  <c r="C17" i="1" s="1"/>
  <c r="C13" i="1"/>
  <c r="C12" i="1" l="1"/>
  <c r="E51" i="3"/>
  <c r="C11" i="1"/>
  <c r="E16" i="2"/>
  <c r="E25" i="3"/>
  <c r="E14" i="3" s="1"/>
  <c r="E31" i="2"/>
  <c r="E15" i="2" l="1"/>
  <c r="E14" i="2" s="1"/>
  <c r="E13" i="3"/>
</calcChain>
</file>

<file path=xl/sharedStrings.xml><?xml version="1.0" encoding="utf-8"?>
<sst xmlns="http://schemas.openxmlformats.org/spreadsheetml/2006/main" count="354" uniqueCount="198">
  <si>
    <t>к решению Совета сельского поселения Баженовский сельсовет</t>
  </si>
  <si>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</si>
  <si>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</si>
  <si>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</si>
  <si>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</si>
  <si>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</si>
  <si>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</si>
  <si>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</si>
  <si>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</si>
  <si>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</si>
  <si>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</si>
  <si>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</si>
  <si>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</si>
  <si>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</si>
  <si>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</si>
  <si>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</si>
  <si>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</si>
  <si>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</si>
  <si>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</si>
  <si>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</si>
  <si>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</si>
  <si>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</si>
  <si>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</si>
  <si>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</si>
  <si>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</si>
  <si>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</si>
  <si>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</si>
  <si>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</si>
  <si>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</si>
  <si>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</si>
  <si>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</si>
  <si>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</si>
  <si>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</si>
  <si>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</si>
  <si>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</si>
  <si>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</si>
  <si>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</si>
  <si>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</si>
  <si>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</si>
  <si>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</si>
  <si>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</si>
  <si>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</si>
  <si>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</si>
  <si>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</si>
  <si>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</si>
  <si>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</si>
  <si>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</si>
  <si>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 xml:space="preserve">к решению Совета сельского поселения Баженовский сельсовет </t>
  </si>
  <si>
    <t>Наименование</t>
  </si>
  <si>
    <t>Ведомство</t>
  </si>
  <si>
    <t>Цср</t>
  </si>
  <si>
    <t>ВР</t>
  </si>
  <si>
    <t>Администрация сельского поселения Баженовский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</si>
  <si>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</si>
  <si>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</si>
  <si>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</si>
  <si>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</si>
  <si>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</si>
  <si>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</si>
  <si>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</si>
  <si>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</si>
  <si>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</si>
  <si>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</si>
  <si>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</si>
  <si>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</si>
  <si>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</si>
  <si>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</si>
  <si>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</si>
  <si>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Муниципальная программа «Модернизация и реформирование жилищно-коммунального хозяйства в сельском поселении Баженовский сельсовет муниципального района Белебеевский район Республики Башкортостан</t>
  </si>
  <si>
    <t>Жилищное хозяйство</t>
  </si>
  <si>
    <t>Капитальный ремонт государственного жилищного фонда Республики Башкортостан</t>
  </si>
  <si>
    <t>Мероприятия по благоустройству территорий населенных пунктов</t>
  </si>
  <si>
    <t>500</t>
  </si>
  <si>
    <t>РзПр</t>
  </si>
  <si>
    <t>Цcр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</si>
  <si>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</si>
  <si>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</si>
  <si>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</si>
  <si>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</si>
  <si>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</si>
  <si>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Муниципальная программа «Совершенствование деятельности Администрации сельского поселения  Баженовский сельсовет муниципального района Белебеевский район Республики Башкортостан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</si>
  <si>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</si>
  <si>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</si>
  <si>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</si>
  <si>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</si>
  <si>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</si>
  <si>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</si>
  <si>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</si>
  <si>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</si>
  <si>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</si>
  <si>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</si>
  <si>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</si>
  <si>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</si>
  <si>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</si>
  <si>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</si>
  <si>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</si>
  <si>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</si>
  <si>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</si>
  <si>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</si>
  <si>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 xml:space="preserve">сельского поселения  Баженовский сельсовет муниципального района </t>
  </si>
  <si>
    <t>Приложение 2</t>
  </si>
  <si>
    <t>Приложение 3</t>
  </si>
  <si>
    <t xml:space="preserve">"Об утверждении отчета об исполнении бюджета сельского поселения Баженовский сельсовет </t>
  </si>
  <si>
    <t>2</t>
  </si>
  <si>
    <t>0113</t>
  </si>
  <si>
    <t>Другие общегосударственные вопросы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</si>
  <si>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</si>
  <si>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</si>
  <si>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</si>
  <si>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</si>
  <si>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2 00 00000 00 0000 000</t>
  </si>
  <si>
    <t>Прочие безвозмездные поступления в бюджеты сельских поселений от бюджетов муниципальных районов</t>
  </si>
  <si>
    <t>Прочие выплаты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</si>
  <si>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</si>
  <si>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 xml:space="preserve">Прочие поступления  от использования  имущества,находящегося в собственности  сельских поселений </t>
  </si>
  <si>
    <t>1 17 00000 00000 000</t>
  </si>
  <si>
    <t>ПРОЧИЕ НЕНАЛОГОВЫЕ ДОХОДЫ</t>
  </si>
  <si>
    <t>Прочие неналоговые доходы бюджетов сельских поступлений</t>
  </si>
  <si>
    <t>Другие  вопросыв области национальной экономики</t>
  </si>
  <si>
    <t>0412</t>
  </si>
  <si>
    <t>Пенсионное обеспечепние</t>
  </si>
  <si>
    <t>1001</t>
  </si>
  <si>
    <t>Непрограммные расходы</t>
  </si>
  <si>
    <t>9900051180</t>
  </si>
  <si>
    <t>9900000000</t>
  </si>
  <si>
    <t>2000074040</t>
  </si>
  <si>
    <t>2000000000</t>
  </si>
  <si>
    <t>0200074000</t>
  </si>
  <si>
    <t>0605</t>
  </si>
  <si>
    <t>Другие вопросы в области охраны окружающей среды</t>
  </si>
  <si>
    <t>200</t>
  </si>
  <si>
    <t>2 02 16001 10 0000 150</t>
  </si>
  <si>
    <t>2 02 35118 10 0000 150</t>
  </si>
  <si>
    <t>2 02 40014 10 0000 150</t>
  </si>
  <si>
    <t>2 02 49999 10 7404 150</t>
  </si>
  <si>
    <t>2 02 90054 10 0000 150</t>
  </si>
  <si>
    <t>Муниципальная программа "Развитие  муниципальной службы в муниципальном районе Белебеевский район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</si>
  <si>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</si>
  <si>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0200000000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</si>
  <si>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</si>
  <si>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 xml:space="preserve">Сумма ( руб.) </t>
  </si>
  <si>
    <t>Сумма ( руб.)</t>
  </si>
  <si>
    <t>Сумма (руб.)</t>
  </si>
  <si>
    <t>Белебеевский район Республики Башкортостан за 2021 год»</t>
  </si>
  <si>
    <t>Доходы бюджета сельского поселения Баженовский сельсовет муниципального района Белебеевский район Республики Башкортостан за  2021 год по кодам классификации  доходов бюджета</t>
  </si>
  <si>
    <t xml:space="preserve">Ведомственная структура расходов бюджета сельского поселения Баженовский сельсовет  муниципального района Белебеевский район Республики Башкортостан  за 2021 год  </t>
  </si>
  <si>
    <t xml:space="preserve">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2021 год  </t>
  </si>
  <si>
    <t>муниципального района Белебеевский район Республики Башкортостан за 2021 год"</t>
  </si>
  <si>
    <t>Оценка недвижимости, признание прав и регулирование отношений по государственной (мцниципальной) собственности</t>
  </si>
  <si>
    <t>Коммунальное хозяйство</t>
  </si>
  <si>
    <t>0502</t>
  </si>
  <si>
    <t>Мероприятия в области коммунального хозяйства</t>
  </si>
  <si>
    <t>Мероприятия в области экологии и природопользования</t>
  </si>
  <si>
    <t>2000041200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</si>
  <si>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Башкортостан"</t>
  </si>
  <si>
    <t>Другие вопросы в области национальной экономики</t>
  </si>
  <si>
    <t>1 17 05050 10 0000 180</t>
  </si>
  <si>
    <t>1 16 00000 00 0000 000</t>
  </si>
  <si>
    <t>ШТРАФЫ, САНКЦИИ, ВОЗМЕЩЕНИЕ УЩЕРБА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</si>
  <si>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</si>
  <si>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</si>
  <si>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1 16 01074 01 0000 140</t>
  </si>
  <si>
    <t>Административные штрафы, установленные главой 7 Кодекаса РФ об административных правонарушениях, за административные правонарушения в области охраны собственности</t>
  </si>
  <si>
    <t>1 09 00 000 00 0000 000</t>
  </si>
  <si>
    <t>ЗАДОЛЖЕННОСТЬ И ПЕРЕРАСЧЕТЫ ПО ОТМЕНЕННЫМ НАЛОГАМ, СБОРАМ И ИНЫМ ОБЯЗАТЕЛЬНЫМ ПЛАТЕЖАМ</t>
  </si>
  <si>
    <t>1 09 04 050 00 0000 110</t>
  </si>
  <si>
    <t>Земельный налог (по обязательствам, возникшим до 1 января 2006 года)</t>
  </si>
  <si>
    <t>1 09 04 053 10 1000 110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</si>
  <si>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</si>
  <si>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1 09 04 053 10 2100 110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</si>
  <si>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</si>
  <si>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</si>
  <si>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Иные безвозмездные и безвозвратные перечисления</t>
  </si>
  <si>
    <t>Организация и содержание мест захоронения</t>
  </si>
  <si>
    <t>Приложение 4</t>
  </si>
  <si>
    <t xml:space="preserve">"Об утверждении отчета об исполнении бюджета сельского поселения </t>
  </si>
  <si>
    <t xml:space="preserve">Код бюджетной классификации       Российской Федерации  </t>
  </si>
  <si>
    <t xml:space="preserve">Наименование кода главного  администратора источников финансирования дефицита бюджета, группы, подгруппы, статьи, вида источников, классификации операции сектора государственного управления, относящихся к источникам финансирования дефицитов бюджетов
    </t>
  </si>
  <si>
    <t>Кассовое исполнение</t>
  </si>
  <si>
    <t xml:space="preserve">ВСЕГО                                 </t>
  </si>
  <si>
    <t>791 01 00 00 00 00 0000 000</t>
  </si>
  <si>
    <t>ИСТОЧНИКИ  ВНУТРЕННЕГО  ФИНАНСИРОВАНИЯ</t>
  </si>
  <si>
    <t>791 01 05 00 00 00 0000 000</t>
  </si>
  <si>
    <t>Изменение остатков средств  на  счетах</t>
  </si>
  <si>
    <t>791 01 05 02 01 05 0000 510</t>
  </si>
  <si>
    <t xml:space="preserve">Увеличение  прочих  остатков  денежных средств бюджета муниципального района </t>
  </si>
  <si>
    <t>792 01 05 02 01 05 0000 610</t>
  </si>
  <si>
    <t xml:space="preserve">Уменьшение прочих  остатков  денежных средств бюджета муниципального района </t>
  </si>
  <si>
    <t>Источники финансирования дефицита бюджета сельского поселения Баженовский сельсовет муниципального района Белебеевский район Республики Башкортостан  за 2021 год  по кодам классификации источников финансирования  дефицита бюджета</t>
  </si>
  <si>
    <t>Администрация сельского поселения Баженовский сельсовет муниципального  района Белебеевский район Республики Башкортостан</t>
  </si>
  <si>
    <t xml:space="preserve">Баженовский сельсовет муниципального района </t>
  </si>
  <si>
    <t xml:space="preserve"> Белебеевский район Республики Башкортостан за 2021 год"</t>
  </si>
  <si>
    <t>Муниципальная программа «Пожарная безопасность в сельском поселении Баженовский сельсовет муниципальном районе Белебеевский район Республики Башкортостан"</t>
  </si>
  <si>
    <t>от "31"  мая  2022 года № 226</t>
  </si>
  <si>
    <t>от "31" мая 2022 года № 226</t>
  </si>
  <si>
    <t>от "31"  мая 2022 года № 226</t>
  </si>
  <si>
    <t xml:space="preserve">от "31" мая 2022 года </t>
  </si>
  <si>
    <t>№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</si>
</sst>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color rgb="FF0000FF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13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3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right"/>
    </xf>
    <xf numFmtId="0" fontId="1" fillId="0" borderId="1" xfId="3" quotePrefix="1" applyFont="1" applyBorder="1" applyAlignment="1">
      <alignment horizontal="left" vertical="top" wrapText="1"/>
    </xf>
    <xf numFmtId="164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/>
    <xf numFmtId="49" fontId="9" fillId="0" borderId="1" xfId="1" applyNumberFormat="1" applyFont="1" applyFill="1" applyBorder="1" applyAlignment="1">
      <alignment horizontal="center"/>
    </xf>
    <xf numFmtId="0" fontId="1" fillId="0" borderId="1" xfId="0" quotePrefix="1" applyFont="1" applyBorder="1" applyAlignment="1">
      <alignment horizontal="left" vertical="top" wrapText="1"/>
    </xf>
    <xf numFmtId="0" fontId="12" fillId="0" borderId="1" xfId="0" applyFont="1" applyBorder="1" applyAlignment="1">
      <alignment horizontal="justify" wrapText="1"/>
    </xf>
    <xf numFmtId="0" fontId="10" fillId="0" borderId="1" xfId="0" quotePrefix="1" applyFont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3" fillId="0" borderId="0" xfId="1" applyFont="1" applyAlignment="1">
      <alignment horizontal="right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1" fillId="0" borderId="1" xfId="3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vertical="top" wrapText="1"/>
    </xf>
    <xf numFmtId="49" fontId="1" fillId="0" borderId="1" xfId="0" quotePrefix="1" applyNumberFormat="1" applyFont="1" applyBorder="1" applyAlignment="1">
      <alignment horizontal="center" shrinkToFit="1"/>
    </xf>
    <xf numFmtId="0" fontId="1" fillId="0" borderId="1" xfId="1" applyFont="1" applyFill="1" applyBorder="1" applyAlignment="1">
      <alignment horizontal="right" wrapText="1"/>
    </xf>
    <xf numFmtId="0" fontId="10" fillId="2" borderId="1" xfId="0" quotePrefix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49" fontId="14" fillId="0" borderId="1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49" fontId="2" fillId="0" borderId="1" xfId="0" quotePrefix="1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wrapText="1"/>
    </xf>
    <xf numFmtId="3" fontId="16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4" fontId="3" fillId="0" borderId="0" xfId="0" applyNumberFormat="1" applyFont="1"/>
    <xf numFmtId="0" fontId="1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17" fillId="0" borderId="0" xfId="0" applyFont="1"/>
    <xf numFmtId="0" fontId="6" fillId="0" borderId="0" xfId="1" applyFont="1" applyAlignment="1">
      <alignment horizontal="right"/>
    </xf>
    <xf numFmtId="0" fontId="18" fillId="0" borderId="0" xfId="0" applyFont="1"/>
    <xf numFmtId="0" fontId="19" fillId="0" borderId="0" xfId="1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4" fontId="21" fillId="0" borderId="1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horizontal="left" vertical="top" wrapText="1"/>
    </xf>
    <xf numFmtId="4" fontId="21" fillId="0" borderId="1" xfId="0" applyNumberFormat="1" applyFont="1" applyBorder="1" applyAlignment="1">
      <alignment vertical="top" wrapText="1"/>
    </xf>
    <xf numFmtId="0" fontId="2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13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0" fontId="20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8"/>
  <sheetViews>
    <sheetView tabSelected="1" zoomScale="80" zoomScaleNormal="80" workbookViewId="0">
      <selection activeCell="H14" sqref="H14"/>
    </sheetView>
  </sheetViews>
  <sheetFormatPr defaultRowHeight="18.75" x14ac:dyDescent="0.3"/>
  <cols>
    <col min="1" max="1" width="29.140625" style="2" customWidth="1"/>
    <col min="2" max="2" width="55" style="2" customWidth="1"/>
    <col min="3" max="3" width="17.140625" style="13" customWidth="1"/>
    <col min="4" max="4" width="11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4" s="1" customFormat="1" x14ac:dyDescent="0.3">
      <c r="A1" s="113" t="s">
        <v>97</v>
      </c>
      <c r="B1" s="113"/>
      <c r="C1" s="113"/>
    </row>
    <row r="2" spans="1:4" s="1" customFormat="1" x14ac:dyDescent="0.3">
      <c r="A2" s="113" t="s">
        <v>0</v>
      </c>
      <c r="B2" s="113"/>
      <c r="C2" s="113"/>
    </row>
    <row r="3" spans="1:4" s="1" customFormat="1" x14ac:dyDescent="0.3">
      <c r="A3" s="113" t="s">
        <v>1</v>
      </c>
      <c r="B3" s="113"/>
      <c r="C3" s="113"/>
    </row>
    <row r="4" spans="1:4" s="1" customFormat="1" x14ac:dyDescent="0.3">
      <c r="A4" s="115" t="s">
        <v>195</v>
      </c>
      <c r="B4" s="115"/>
      <c r="C4" s="115"/>
    </row>
    <row r="5" spans="1:4" s="1" customFormat="1" x14ac:dyDescent="0.3">
      <c r="A5" s="113" t="s">
        <v>98</v>
      </c>
      <c r="B5" s="113"/>
      <c r="C5" s="113"/>
    </row>
    <row r="6" spans="1:4" s="1" customFormat="1" x14ac:dyDescent="0.3">
      <c r="A6" s="113" t="s">
        <v>99</v>
      </c>
      <c r="B6" s="113"/>
      <c r="C6" s="113"/>
    </row>
    <row r="7" spans="1:4" s="1" customFormat="1" x14ac:dyDescent="0.3">
      <c r="A7" s="113" t="s">
        <v>143</v>
      </c>
      <c r="B7" s="113"/>
      <c r="C7" s="113"/>
    </row>
    <row r="8" spans="1:4" ht="67.150000000000006" customHeight="1" x14ac:dyDescent="0.3">
      <c r="A8" s="114" t="s">
        <v>144</v>
      </c>
      <c r="B8" s="114"/>
      <c r="C8" s="114"/>
    </row>
    <row r="9" spans="1:4" ht="131.25" x14ac:dyDescent="0.3">
      <c r="A9" s="3" t="s">
        <v>2</v>
      </c>
      <c r="B9" s="3" t="s">
        <v>3</v>
      </c>
      <c r="C9" s="4" t="s">
        <v>140</v>
      </c>
    </row>
    <row r="10" spans="1:4" x14ac:dyDescent="0.3">
      <c r="A10" s="5">
        <v>1</v>
      </c>
      <c r="B10" s="5">
        <v>2</v>
      </c>
      <c r="C10" s="6">
        <v>3</v>
      </c>
    </row>
    <row r="11" spans="1:4" x14ac:dyDescent="0.3">
      <c r="A11" s="7"/>
      <c r="B11" s="8" t="s">
        <v>4</v>
      </c>
      <c r="C11" s="89">
        <f>C12+C42</f>
        <v>5690645.7199999988</v>
      </c>
      <c r="D11" s="94"/>
    </row>
    <row r="12" spans="1:4" ht="37.5" x14ac:dyDescent="0.3">
      <c r="A12" s="9" t="s">
        <v>5</v>
      </c>
      <c r="B12" s="8" t="s">
        <v>6</v>
      </c>
      <c r="C12" s="59">
        <f>C13+C17+C20+C25+C27+C31+C35+C37+C40</f>
        <v>1056324.98</v>
      </c>
    </row>
    <row r="13" spans="1:4" ht="25.5" customHeight="1" x14ac:dyDescent="0.3">
      <c r="A13" s="83" t="s">
        <v>7</v>
      </c>
      <c r="B13" s="86" t="s">
        <v>8</v>
      </c>
      <c r="C13" s="59">
        <f>C14</f>
        <v>44441.71</v>
      </c>
    </row>
    <row r="14" spans="1:4" x14ac:dyDescent="0.3">
      <c r="A14" s="10" t="s">
        <v>9</v>
      </c>
      <c r="B14" s="11" t="s">
        <v>10</v>
      </c>
      <c r="C14" s="60">
        <f>SUM(C15:C16)</f>
        <v>44441.71</v>
      </c>
    </row>
    <row r="15" spans="1:4" ht="113.25" customHeight="1" x14ac:dyDescent="0.3">
      <c r="A15" s="10" t="s">
        <v>11</v>
      </c>
      <c r="B15" s="11" t="s">
        <v>12</v>
      </c>
      <c r="C15" s="60">
        <v>44373</v>
      </c>
    </row>
    <row r="16" spans="1:4" ht="75" x14ac:dyDescent="0.3">
      <c r="A16" s="10" t="s">
        <v>106</v>
      </c>
      <c r="B16" s="11" t="s">
        <v>107</v>
      </c>
      <c r="C16" s="60">
        <v>68.709999999999994</v>
      </c>
    </row>
    <row r="17" spans="1:3" ht="22.5" customHeight="1" x14ac:dyDescent="0.3">
      <c r="A17" s="9" t="s">
        <v>13</v>
      </c>
      <c r="B17" s="8" t="s">
        <v>14</v>
      </c>
      <c r="C17" s="59">
        <f>C18</f>
        <v>1940.33</v>
      </c>
    </row>
    <row r="18" spans="1:3" x14ac:dyDescent="0.3">
      <c r="A18" s="10" t="s">
        <v>15</v>
      </c>
      <c r="B18" s="11" t="s">
        <v>16</v>
      </c>
      <c r="C18" s="60">
        <f>C19</f>
        <v>1940.33</v>
      </c>
    </row>
    <row r="19" spans="1:3" x14ac:dyDescent="0.3">
      <c r="A19" s="10" t="s">
        <v>17</v>
      </c>
      <c r="B19" s="11" t="s">
        <v>16</v>
      </c>
      <c r="C19" s="60">
        <v>1940.33</v>
      </c>
    </row>
    <row r="20" spans="1:3" ht="20.25" customHeight="1" x14ac:dyDescent="0.3">
      <c r="A20" s="9" t="s">
        <v>18</v>
      </c>
      <c r="B20" s="8" t="s">
        <v>19</v>
      </c>
      <c r="C20" s="59">
        <f>SUM(C21:C22)</f>
        <v>888765.89999999991</v>
      </c>
    </row>
    <row r="21" spans="1:3" ht="75" x14ac:dyDescent="0.3">
      <c r="A21" s="10" t="s">
        <v>20</v>
      </c>
      <c r="B21" s="11" t="s">
        <v>21</v>
      </c>
      <c r="C21" s="60">
        <v>272967.94</v>
      </c>
    </row>
    <row r="22" spans="1:3" x14ac:dyDescent="0.3">
      <c r="A22" s="10" t="s">
        <v>22</v>
      </c>
      <c r="B22" s="11" t="s">
        <v>23</v>
      </c>
      <c r="C22" s="60">
        <f>C23+C24</f>
        <v>615797.96</v>
      </c>
    </row>
    <row r="23" spans="1:3" ht="59.25" customHeight="1" x14ac:dyDescent="0.3">
      <c r="A23" s="10" t="s">
        <v>24</v>
      </c>
      <c r="B23" s="11" t="s">
        <v>25</v>
      </c>
      <c r="C23" s="60">
        <v>451785.87</v>
      </c>
    </row>
    <row r="24" spans="1:3" ht="59.25" customHeight="1" x14ac:dyDescent="0.3">
      <c r="A24" s="10" t="s">
        <v>26</v>
      </c>
      <c r="B24" s="11" t="s">
        <v>27</v>
      </c>
      <c r="C24" s="60">
        <v>164012.09</v>
      </c>
    </row>
    <row r="25" spans="1:3" s="12" customFormat="1" ht="24.75" customHeight="1" x14ac:dyDescent="0.3">
      <c r="A25" s="83" t="s">
        <v>28</v>
      </c>
      <c r="B25" s="86" t="s">
        <v>29</v>
      </c>
      <c r="C25" s="59">
        <f>C26</f>
        <v>1300</v>
      </c>
    </row>
    <row r="26" spans="1:3" ht="131.25" x14ac:dyDescent="0.3">
      <c r="A26" s="10" t="s">
        <v>30</v>
      </c>
      <c r="B26" s="11" t="s">
        <v>31</v>
      </c>
      <c r="C26" s="60">
        <v>1300</v>
      </c>
    </row>
    <row r="27" spans="1:3" ht="75" x14ac:dyDescent="0.3">
      <c r="A27" s="87" t="s">
        <v>163</v>
      </c>
      <c r="B27" s="88" t="s">
        <v>164</v>
      </c>
      <c r="C27" s="89">
        <f>C28</f>
        <v>-2544.5299999999997</v>
      </c>
    </row>
    <row r="28" spans="1:3" ht="37.5" x14ac:dyDescent="0.3">
      <c r="A28" s="90" t="s">
        <v>165</v>
      </c>
      <c r="B28" s="91" t="s">
        <v>166</v>
      </c>
      <c r="C28" s="67">
        <f>C29+C30</f>
        <v>-2544.5299999999997</v>
      </c>
    </row>
    <row r="29" spans="1:3" ht="99" x14ac:dyDescent="0.3">
      <c r="A29" s="90" t="s">
        <v>167</v>
      </c>
      <c r="B29" s="92" t="s">
        <v>168</v>
      </c>
      <c r="C29" s="67">
        <v>-2461.9299999999998</v>
      </c>
    </row>
    <row r="30" spans="1:3" ht="66" x14ac:dyDescent="0.3">
      <c r="A30" s="90" t="s">
        <v>169</v>
      </c>
      <c r="B30" s="92" t="s">
        <v>170</v>
      </c>
      <c r="C30" s="67">
        <v>-82.6</v>
      </c>
    </row>
    <row r="31" spans="1:3" ht="75" customHeight="1" x14ac:dyDescent="0.3">
      <c r="A31" s="9" t="s">
        <v>32</v>
      </c>
      <c r="B31" s="8" t="s">
        <v>33</v>
      </c>
      <c r="C31" s="59">
        <f>C32</f>
        <v>90075</v>
      </c>
    </row>
    <row r="32" spans="1:3" ht="129" customHeight="1" x14ac:dyDescent="0.3">
      <c r="A32" s="10" t="s">
        <v>34</v>
      </c>
      <c r="B32" s="11" t="s">
        <v>35</v>
      </c>
      <c r="C32" s="60">
        <f>SUM(C33:C34)</f>
        <v>90075</v>
      </c>
    </row>
    <row r="33" spans="1:3" ht="131.25" x14ac:dyDescent="0.3">
      <c r="A33" s="10" t="s">
        <v>108</v>
      </c>
      <c r="B33" s="11" t="s">
        <v>109</v>
      </c>
      <c r="C33" s="60">
        <f>29313.75+14314.95</f>
        <v>43628.7</v>
      </c>
    </row>
    <row r="34" spans="1:3" ht="56.25" x14ac:dyDescent="0.3">
      <c r="A34" s="10" t="s">
        <v>36</v>
      </c>
      <c r="B34" s="11" t="s">
        <v>114</v>
      </c>
      <c r="C34" s="67">
        <f>16666.67+31097.53-1317.9</f>
        <v>46446.299999999996</v>
      </c>
    </row>
    <row r="35" spans="1:3" ht="56.25" x14ac:dyDescent="0.3">
      <c r="A35" s="9" t="s">
        <v>37</v>
      </c>
      <c r="B35" s="8" t="s">
        <v>38</v>
      </c>
      <c r="C35" s="59">
        <f>C36</f>
        <v>15331.8</v>
      </c>
    </row>
    <row r="36" spans="1:3" ht="56.25" x14ac:dyDescent="0.3">
      <c r="A36" s="10" t="s">
        <v>39</v>
      </c>
      <c r="B36" s="11" t="s">
        <v>40</v>
      </c>
      <c r="C36" s="60">
        <v>15331.8</v>
      </c>
    </row>
    <row r="37" spans="1:3" ht="37.5" x14ac:dyDescent="0.3">
      <c r="A37" s="9" t="s">
        <v>157</v>
      </c>
      <c r="B37" s="8" t="s">
        <v>158</v>
      </c>
      <c r="C37" s="59">
        <f>C38+C39</f>
        <v>8064.77</v>
      </c>
    </row>
    <row r="38" spans="1:3" ht="63" x14ac:dyDescent="0.3">
      <c r="A38" s="10" t="s">
        <v>161</v>
      </c>
      <c r="B38" s="85" t="s">
        <v>162</v>
      </c>
      <c r="C38" s="60">
        <v>6000</v>
      </c>
    </row>
    <row r="39" spans="1:3" ht="99" x14ac:dyDescent="0.3">
      <c r="A39" s="10" t="s">
        <v>159</v>
      </c>
      <c r="B39" s="84" t="s">
        <v>160</v>
      </c>
      <c r="C39" s="60">
        <v>2064.77</v>
      </c>
    </row>
    <row r="40" spans="1:3" ht="26.25" customHeight="1" x14ac:dyDescent="0.3">
      <c r="A40" s="83" t="s">
        <v>115</v>
      </c>
      <c r="B40" s="53" t="s">
        <v>116</v>
      </c>
      <c r="C40" s="59">
        <f>C41</f>
        <v>8950</v>
      </c>
    </row>
    <row r="41" spans="1:3" ht="39" customHeight="1" x14ac:dyDescent="0.3">
      <c r="A41" s="10" t="s">
        <v>156</v>
      </c>
      <c r="B41" s="52" t="s">
        <v>117</v>
      </c>
      <c r="C41" s="60">
        <v>8950</v>
      </c>
    </row>
    <row r="42" spans="1:3" s="12" customFormat="1" ht="37.5" x14ac:dyDescent="0.3">
      <c r="A42" s="98" t="s">
        <v>110</v>
      </c>
      <c r="B42" s="99" t="s">
        <v>41</v>
      </c>
      <c r="C42" s="100">
        <f>C43</f>
        <v>4634320.7399999993</v>
      </c>
    </row>
    <row r="43" spans="1:3" s="12" customFormat="1" ht="49.5" x14ac:dyDescent="0.3">
      <c r="A43" s="9" t="s">
        <v>110</v>
      </c>
      <c r="B43" s="93" t="s">
        <v>42</v>
      </c>
      <c r="C43" s="61">
        <f>SUM(C44:C48)</f>
        <v>4634320.7399999993</v>
      </c>
    </row>
    <row r="44" spans="1:3" ht="37.5" x14ac:dyDescent="0.3">
      <c r="A44" s="41" t="s">
        <v>131</v>
      </c>
      <c r="B44" s="40" t="s">
        <v>43</v>
      </c>
      <c r="C44" s="62">
        <v>2687900</v>
      </c>
    </row>
    <row r="45" spans="1:3" ht="75" x14ac:dyDescent="0.3">
      <c r="A45" s="41" t="s">
        <v>132</v>
      </c>
      <c r="B45" s="47" t="s">
        <v>44</v>
      </c>
      <c r="C45" s="62">
        <v>90420</v>
      </c>
    </row>
    <row r="46" spans="1:3" ht="117" customHeight="1" x14ac:dyDescent="0.3">
      <c r="A46" s="41" t="s">
        <v>133</v>
      </c>
      <c r="B46" s="47" t="s">
        <v>45</v>
      </c>
      <c r="C46" s="62">
        <v>1273667.6399999999</v>
      </c>
    </row>
    <row r="47" spans="1:3" ht="39" customHeight="1" x14ac:dyDescent="0.3">
      <c r="A47" s="41" t="s">
        <v>134</v>
      </c>
      <c r="B47" s="47" t="s">
        <v>46</v>
      </c>
      <c r="C47" s="62">
        <v>500000</v>
      </c>
    </row>
    <row r="48" spans="1:3" ht="56.25" x14ac:dyDescent="0.3">
      <c r="A48" s="41" t="s">
        <v>135</v>
      </c>
      <c r="B48" s="40" t="s">
        <v>111</v>
      </c>
      <c r="C48" s="62">
        <v>82333.100000000006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1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65"/>
  <sheetViews>
    <sheetView zoomScale="80" zoomScaleNormal="80" workbookViewId="0">
      <selection activeCell="G18" sqref="G18"/>
    </sheetView>
  </sheetViews>
  <sheetFormatPr defaultRowHeight="15.75" x14ac:dyDescent="0.25"/>
  <cols>
    <col min="1" max="1" width="55.7109375" style="17" customWidth="1"/>
    <col min="2" max="2" width="7.5703125" style="17" customWidth="1"/>
    <col min="3" max="3" width="17.5703125" style="15" customWidth="1"/>
    <col min="4" max="4" width="8.28515625" style="15" customWidth="1"/>
    <col min="5" max="5" width="16.28515625" style="42" customWidth="1"/>
    <col min="6" max="6" width="9.5703125" style="15" bestFit="1" customWidth="1"/>
    <col min="7" max="256" width="9.140625" style="15"/>
    <col min="257" max="257" width="55.7109375" style="15" customWidth="1"/>
    <col min="258" max="258" width="14.42578125" style="15" customWidth="1"/>
    <col min="259" max="259" width="12" style="15" customWidth="1"/>
    <col min="260" max="260" width="8.28515625" style="15" customWidth="1"/>
    <col min="261" max="261" width="11.7109375" style="15" customWidth="1"/>
    <col min="262" max="262" width="9.5703125" style="15" bestFit="1" customWidth="1"/>
    <col min="263" max="512" width="9.140625" style="15"/>
    <col min="513" max="513" width="55.7109375" style="15" customWidth="1"/>
    <col min="514" max="514" width="14.42578125" style="15" customWidth="1"/>
    <col min="515" max="515" width="12" style="15" customWidth="1"/>
    <col min="516" max="516" width="8.28515625" style="15" customWidth="1"/>
    <col min="517" max="517" width="11.7109375" style="15" customWidth="1"/>
    <col min="518" max="518" width="9.5703125" style="15" bestFit="1" customWidth="1"/>
    <col min="519" max="768" width="9.140625" style="15"/>
    <col min="769" max="769" width="55.7109375" style="15" customWidth="1"/>
    <col min="770" max="770" width="14.42578125" style="15" customWidth="1"/>
    <col min="771" max="771" width="12" style="15" customWidth="1"/>
    <col min="772" max="772" width="8.28515625" style="15" customWidth="1"/>
    <col min="773" max="773" width="11.7109375" style="15" customWidth="1"/>
    <col min="774" max="774" width="9.5703125" style="15" bestFit="1" customWidth="1"/>
    <col min="775" max="1024" width="9.140625" style="15"/>
    <col min="1025" max="1025" width="55.7109375" style="15" customWidth="1"/>
    <col min="1026" max="1026" width="14.42578125" style="15" customWidth="1"/>
    <col min="1027" max="1027" width="12" style="15" customWidth="1"/>
    <col min="1028" max="1028" width="8.28515625" style="15" customWidth="1"/>
    <col min="1029" max="1029" width="11.7109375" style="15" customWidth="1"/>
    <col min="1030" max="1030" width="9.5703125" style="15" bestFit="1" customWidth="1"/>
    <col min="1031" max="1280" width="9.140625" style="15"/>
    <col min="1281" max="1281" width="55.7109375" style="15" customWidth="1"/>
    <col min="1282" max="1282" width="14.42578125" style="15" customWidth="1"/>
    <col min="1283" max="1283" width="12" style="15" customWidth="1"/>
    <col min="1284" max="1284" width="8.28515625" style="15" customWidth="1"/>
    <col min="1285" max="1285" width="11.7109375" style="15" customWidth="1"/>
    <col min="1286" max="1286" width="9.5703125" style="15" bestFit="1" customWidth="1"/>
    <col min="1287" max="1536" width="9.140625" style="15"/>
    <col min="1537" max="1537" width="55.7109375" style="15" customWidth="1"/>
    <col min="1538" max="1538" width="14.42578125" style="15" customWidth="1"/>
    <col min="1539" max="1539" width="12" style="15" customWidth="1"/>
    <col min="1540" max="1540" width="8.28515625" style="15" customWidth="1"/>
    <col min="1541" max="1541" width="11.7109375" style="15" customWidth="1"/>
    <col min="1542" max="1542" width="9.5703125" style="15" bestFit="1" customWidth="1"/>
    <col min="1543" max="1792" width="9.140625" style="15"/>
    <col min="1793" max="1793" width="55.7109375" style="15" customWidth="1"/>
    <col min="1794" max="1794" width="14.42578125" style="15" customWidth="1"/>
    <col min="1795" max="1795" width="12" style="15" customWidth="1"/>
    <col min="1796" max="1796" width="8.28515625" style="15" customWidth="1"/>
    <col min="1797" max="1797" width="11.7109375" style="15" customWidth="1"/>
    <col min="1798" max="1798" width="9.5703125" style="15" bestFit="1" customWidth="1"/>
    <col min="1799" max="2048" width="9.140625" style="15"/>
    <col min="2049" max="2049" width="55.7109375" style="15" customWidth="1"/>
    <col min="2050" max="2050" width="14.42578125" style="15" customWidth="1"/>
    <col min="2051" max="2051" width="12" style="15" customWidth="1"/>
    <col min="2052" max="2052" width="8.28515625" style="15" customWidth="1"/>
    <col min="2053" max="2053" width="11.7109375" style="15" customWidth="1"/>
    <col min="2054" max="2054" width="9.5703125" style="15" bestFit="1" customWidth="1"/>
    <col min="2055" max="2304" width="9.140625" style="15"/>
    <col min="2305" max="2305" width="55.7109375" style="15" customWidth="1"/>
    <col min="2306" max="2306" width="14.42578125" style="15" customWidth="1"/>
    <col min="2307" max="2307" width="12" style="15" customWidth="1"/>
    <col min="2308" max="2308" width="8.28515625" style="15" customWidth="1"/>
    <col min="2309" max="2309" width="11.7109375" style="15" customWidth="1"/>
    <col min="2310" max="2310" width="9.5703125" style="15" bestFit="1" customWidth="1"/>
    <col min="2311" max="2560" width="9.140625" style="15"/>
    <col min="2561" max="2561" width="55.7109375" style="15" customWidth="1"/>
    <col min="2562" max="2562" width="14.42578125" style="15" customWidth="1"/>
    <col min="2563" max="2563" width="12" style="15" customWidth="1"/>
    <col min="2564" max="2564" width="8.28515625" style="15" customWidth="1"/>
    <col min="2565" max="2565" width="11.7109375" style="15" customWidth="1"/>
    <col min="2566" max="2566" width="9.5703125" style="15" bestFit="1" customWidth="1"/>
    <col min="2567" max="2816" width="9.140625" style="15"/>
    <col min="2817" max="2817" width="55.7109375" style="15" customWidth="1"/>
    <col min="2818" max="2818" width="14.42578125" style="15" customWidth="1"/>
    <col min="2819" max="2819" width="12" style="15" customWidth="1"/>
    <col min="2820" max="2820" width="8.28515625" style="15" customWidth="1"/>
    <col min="2821" max="2821" width="11.7109375" style="15" customWidth="1"/>
    <col min="2822" max="2822" width="9.5703125" style="15" bestFit="1" customWidth="1"/>
    <col min="2823" max="3072" width="9.140625" style="15"/>
    <col min="3073" max="3073" width="55.7109375" style="15" customWidth="1"/>
    <col min="3074" max="3074" width="14.42578125" style="15" customWidth="1"/>
    <col min="3075" max="3075" width="12" style="15" customWidth="1"/>
    <col min="3076" max="3076" width="8.28515625" style="15" customWidth="1"/>
    <col min="3077" max="3077" width="11.7109375" style="15" customWidth="1"/>
    <col min="3078" max="3078" width="9.5703125" style="15" bestFit="1" customWidth="1"/>
    <col min="3079" max="3328" width="9.140625" style="15"/>
    <col min="3329" max="3329" width="55.7109375" style="15" customWidth="1"/>
    <col min="3330" max="3330" width="14.42578125" style="15" customWidth="1"/>
    <col min="3331" max="3331" width="12" style="15" customWidth="1"/>
    <col min="3332" max="3332" width="8.28515625" style="15" customWidth="1"/>
    <col min="3333" max="3333" width="11.7109375" style="15" customWidth="1"/>
    <col min="3334" max="3334" width="9.5703125" style="15" bestFit="1" customWidth="1"/>
    <col min="3335" max="3584" width="9.140625" style="15"/>
    <col min="3585" max="3585" width="55.7109375" style="15" customWidth="1"/>
    <col min="3586" max="3586" width="14.42578125" style="15" customWidth="1"/>
    <col min="3587" max="3587" width="12" style="15" customWidth="1"/>
    <col min="3588" max="3588" width="8.28515625" style="15" customWidth="1"/>
    <col min="3589" max="3589" width="11.7109375" style="15" customWidth="1"/>
    <col min="3590" max="3590" width="9.5703125" style="15" bestFit="1" customWidth="1"/>
    <col min="3591" max="3840" width="9.140625" style="15"/>
    <col min="3841" max="3841" width="55.7109375" style="15" customWidth="1"/>
    <col min="3842" max="3842" width="14.42578125" style="15" customWidth="1"/>
    <col min="3843" max="3843" width="12" style="15" customWidth="1"/>
    <col min="3844" max="3844" width="8.28515625" style="15" customWidth="1"/>
    <col min="3845" max="3845" width="11.7109375" style="15" customWidth="1"/>
    <col min="3846" max="3846" width="9.5703125" style="15" bestFit="1" customWidth="1"/>
    <col min="3847" max="4096" width="9.140625" style="15"/>
    <col min="4097" max="4097" width="55.7109375" style="15" customWidth="1"/>
    <col min="4098" max="4098" width="14.42578125" style="15" customWidth="1"/>
    <col min="4099" max="4099" width="12" style="15" customWidth="1"/>
    <col min="4100" max="4100" width="8.28515625" style="15" customWidth="1"/>
    <col min="4101" max="4101" width="11.7109375" style="15" customWidth="1"/>
    <col min="4102" max="4102" width="9.5703125" style="15" bestFit="1" customWidth="1"/>
    <col min="4103" max="4352" width="9.140625" style="15"/>
    <col min="4353" max="4353" width="55.7109375" style="15" customWidth="1"/>
    <col min="4354" max="4354" width="14.42578125" style="15" customWidth="1"/>
    <col min="4355" max="4355" width="12" style="15" customWidth="1"/>
    <col min="4356" max="4356" width="8.28515625" style="15" customWidth="1"/>
    <col min="4357" max="4357" width="11.7109375" style="15" customWidth="1"/>
    <col min="4358" max="4358" width="9.5703125" style="15" bestFit="1" customWidth="1"/>
    <col min="4359" max="4608" width="9.140625" style="15"/>
    <col min="4609" max="4609" width="55.7109375" style="15" customWidth="1"/>
    <col min="4610" max="4610" width="14.42578125" style="15" customWidth="1"/>
    <col min="4611" max="4611" width="12" style="15" customWidth="1"/>
    <col min="4612" max="4612" width="8.28515625" style="15" customWidth="1"/>
    <col min="4613" max="4613" width="11.7109375" style="15" customWidth="1"/>
    <col min="4614" max="4614" width="9.5703125" style="15" bestFit="1" customWidth="1"/>
    <col min="4615" max="4864" width="9.140625" style="15"/>
    <col min="4865" max="4865" width="55.7109375" style="15" customWidth="1"/>
    <col min="4866" max="4866" width="14.42578125" style="15" customWidth="1"/>
    <col min="4867" max="4867" width="12" style="15" customWidth="1"/>
    <col min="4868" max="4868" width="8.28515625" style="15" customWidth="1"/>
    <col min="4869" max="4869" width="11.7109375" style="15" customWidth="1"/>
    <col min="4870" max="4870" width="9.5703125" style="15" bestFit="1" customWidth="1"/>
    <col min="4871" max="5120" width="9.140625" style="15"/>
    <col min="5121" max="5121" width="55.7109375" style="15" customWidth="1"/>
    <col min="5122" max="5122" width="14.42578125" style="15" customWidth="1"/>
    <col min="5123" max="5123" width="12" style="15" customWidth="1"/>
    <col min="5124" max="5124" width="8.28515625" style="15" customWidth="1"/>
    <col min="5125" max="5125" width="11.7109375" style="15" customWidth="1"/>
    <col min="5126" max="5126" width="9.5703125" style="15" bestFit="1" customWidth="1"/>
    <col min="5127" max="5376" width="9.140625" style="15"/>
    <col min="5377" max="5377" width="55.7109375" style="15" customWidth="1"/>
    <col min="5378" max="5378" width="14.42578125" style="15" customWidth="1"/>
    <col min="5379" max="5379" width="12" style="15" customWidth="1"/>
    <col min="5380" max="5380" width="8.28515625" style="15" customWidth="1"/>
    <col min="5381" max="5381" width="11.7109375" style="15" customWidth="1"/>
    <col min="5382" max="5382" width="9.5703125" style="15" bestFit="1" customWidth="1"/>
    <col min="5383" max="5632" width="9.140625" style="15"/>
    <col min="5633" max="5633" width="55.7109375" style="15" customWidth="1"/>
    <col min="5634" max="5634" width="14.42578125" style="15" customWidth="1"/>
    <col min="5635" max="5635" width="12" style="15" customWidth="1"/>
    <col min="5636" max="5636" width="8.28515625" style="15" customWidth="1"/>
    <col min="5637" max="5637" width="11.7109375" style="15" customWidth="1"/>
    <col min="5638" max="5638" width="9.5703125" style="15" bestFit="1" customWidth="1"/>
    <col min="5639" max="5888" width="9.140625" style="15"/>
    <col min="5889" max="5889" width="55.7109375" style="15" customWidth="1"/>
    <col min="5890" max="5890" width="14.42578125" style="15" customWidth="1"/>
    <col min="5891" max="5891" width="12" style="15" customWidth="1"/>
    <col min="5892" max="5892" width="8.28515625" style="15" customWidth="1"/>
    <col min="5893" max="5893" width="11.7109375" style="15" customWidth="1"/>
    <col min="5894" max="5894" width="9.5703125" style="15" bestFit="1" customWidth="1"/>
    <col min="5895" max="6144" width="9.140625" style="15"/>
    <col min="6145" max="6145" width="55.7109375" style="15" customWidth="1"/>
    <col min="6146" max="6146" width="14.42578125" style="15" customWidth="1"/>
    <col min="6147" max="6147" width="12" style="15" customWidth="1"/>
    <col min="6148" max="6148" width="8.28515625" style="15" customWidth="1"/>
    <col min="6149" max="6149" width="11.7109375" style="15" customWidth="1"/>
    <col min="6150" max="6150" width="9.5703125" style="15" bestFit="1" customWidth="1"/>
    <col min="6151" max="6400" width="9.140625" style="15"/>
    <col min="6401" max="6401" width="55.7109375" style="15" customWidth="1"/>
    <col min="6402" max="6402" width="14.42578125" style="15" customWidth="1"/>
    <col min="6403" max="6403" width="12" style="15" customWidth="1"/>
    <col min="6404" max="6404" width="8.28515625" style="15" customWidth="1"/>
    <col min="6405" max="6405" width="11.7109375" style="15" customWidth="1"/>
    <col min="6406" max="6406" width="9.5703125" style="15" bestFit="1" customWidth="1"/>
    <col min="6407" max="6656" width="9.140625" style="15"/>
    <col min="6657" max="6657" width="55.7109375" style="15" customWidth="1"/>
    <col min="6658" max="6658" width="14.42578125" style="15" customWidth="1"/>
    <col min="6659" max="6659" width="12" style="15" customWidth="1"/>
    <col min="6660" max="6660" width="8.28515625" style="15" customWidth="1"/>
    <col min="6661" max="6661" width="11.7109375" style="15" customWidth="1"/>
    <col min="6662" max="6662" width="9.5703125" style="15" bestFit="1" customWidth="1"/>
    <col min="6663" max="6912" width="9.140625" style="15"/>
    <col min="6913" max="6913" width="55.7109375" style="15" customWidth="1"/>
    <col min="6914" max="6914" width="14.42578125" style="15" customWidth="1"/>
    <col min="6915" max="6915" width="12" style="15" customWidth="1"/>
    <col min="6916" max="6916" width="8.28515625" style="15" customWidth="1"/>
    <col min="6917" max="6917" width="11.7109375" style="15" customWidth="1"/>
    <col min="6918" max="6918" width="9.5703125" style="15" bestFit="1" customWidth="1"/>
    <col min="6919" max="7168" width="9.140625" style="15"/>
    <col min="7169" max="7169" width="55.7109375" style="15" customWidth="1"/>
    <col min="7170" max="7170" width="14.42578125" style="15" customWidth="1"/>
    <col min="7171" max="7171" width="12" style="15" customWidth="1"/>
    <col min="7172" max="7172" width="8.28515625" style="15" customWidth="1"/>
    <col min="7173" max="7173" width="11.7109375" style="15" customWidth="1"/>
    <col min="7174" max="7174" width="9.5703125" style="15" bestFit="1" customWidth="1"/>
    <col min="7175" max="7424" width="9.140625" style="15"/>
    <col min="7425" max="7425" width="55.7109375" style="15" customWidth="1"/>
    <col min="7426" max="7426" width="14.42578125" style="15" customWidth="1"/>
    <col min="7427" max="7427" width="12" style="15" customWidth="1"/>
    <col min="7428" max="7428" width="8.28515625" style="15" customWidth="1"/>
    <col min="7429" max="7429" width="11.7109375" style="15" customWidth="1"/>
    <col min="7430" max="7430" width="9.5703125" style="15" bestFit="1" customWidth="1"/>
    <col min="7431" max="7680" width="9.140625" style="15"/>
    <col min="7681" max="7681" width="55.7109375" style="15" customWidth="1"/>
    <col min="7682" max="7682" width="14.42578125" style="15" customWidth="1"/>
    <col min="7683" max="7683" width="12" style="15" customWidth="1"/>
    <col min="7684" max="7684" width="8.28515625" style="15" customWidth="1"/>
    <col min="7685" max="7685" width="11.7109375" style="15" customWidth="1"/>
    <col min="7686" max="7686" width="9.5703125" style="15" bestFit="1" customWidth="1"/>
    <col min="7687" max="7936" width="9.140625" style="15"/>
    <col min="7937" max="7937" width="55.7109375" style="15" customWidth="1"/>
    <col min="7938" max="7938" width="14.42578125" style="15" customWidth="1"/>
    <col min="7939" max="7939" width="12" style="15" customWidth="1"/>
    <col min="7940" max="7940" width="8.28515625" style="15" customWidth="1"/>
    <col min="7941" max="7941" width="11.7109375" style="15" customWidth="1"/>
    <col min="7942" max="7942" width="9.5703125" style="15" bestFit="1" customWidth="1"/>
    <col min="7943" max="8192" width="9.140625" style="15"/>
    <col min="8193" max="8193" width="55.7109375" style="15" customWidth="1"/>
    <col min="8194" max="8194" width="14.42578125" style="15" customWidth="1"/>
    <col min="8195" max="8195" width="12" style="15" customWidth="1"/>
    <col min="8196" max="8196" width="8.28515625" style="15" customWidth="1"/>
    <col min="8197" max="8197" width="11.7109375" style="15" customWidth="1"/>
    <col min="8198" max="8198" width="9.5703125" style="15" bestFit="1" customWidth="1"/>
    <col min="8199" max="8448" width="9.140625" style="15"/>
    <col min="8449" max="8449" width="55.7109375" style="15" customWidth="1"/>
    <col min="8450" max="8450" width="14.42578125" style="15" customWidth="1"/>
    <col min="8451" max="8451" width="12" style="15" customWidth="1"/>
    <col min="8452" max="8452" width="8.28515625" style="15" customWidth="1"/>
    <col min="8453" max="8453" width="11.7109375" style="15" customWidth="1"/>
    <col min="8454" max="8454" width="9.5703125" style="15" bestFit="1" customWidth="1"/>
    <col min="8455" max="8704" width="9.140625" style="15"/>
    <col min="8705" max="8705" width="55.7109375" style="15" customWidth="1"/>
    <col min="8706" max="8706" width="14.42578125" style="15" customWidth="1"/>
    <col min="8707" max="8707" width="12" style="15" customWidth="1"/>
    <col min="8708" max="8708" width="8.28515625" style="15" customWidth="1"/>
    <col min="8709" max="8709" width="11.7109375" style="15" customWidth="1"/>
    <col min="8710" max="8710" width="9.5703125" style="15" bestFit="1" customWidth="1"/>
    <col min="8711" max="8960" width="9.140625" style="15"/>
    <col min="8961" max="8961" width="55.7109375" style="15" customWidth="1"/>
    <col min="8962" max="8962" width="14.42578125" style="15" customWidth="1"/>
    <col min="8963" max="8963" width="12" style="15" customWidth="1"/>
    <col min="8964" max="8964" width="8.28515625" style="15" customWidth="1"/>
    <col min="8965" max="8965" width="11.7109375" style="15" customWidth="1"/>
    <col min="8966" max="8966" width="9.5703125" style="15" bestFit="1" customWidth="1"/>
    <col min="8967" max="9216" width="9.140625" style="15"/>
    <col min="9217" max="9217" width="55.7109375" style="15" customWidth="1"/>
    <col min="9218" max="9218" width="14.42578125" style="15" customWidth="1"/>
    <col min="9219" max="9219" width="12" style="15" customWidth="1"/>
    <col min="9220" max="9220" width="8.28515625" style="15" customWidth="1"/>
    <col min="9221" max="9221" width="11.7109375" style="15" customWidth="1"/>
    <col min="9222" max="9222" width="9.5703125" style="15" bestFit="1" customWidth="1"/>
    <col min="9223" max="9472" width="9.140625" style="15"/>
    <col min="9473" max="9473" width="55.7109375" style="15" customWidth="1"/>
    <col min="9474" max="9474" width="14.42578125" style="15" customWidth="1"/>
    <col min="9475" max="9475" width="12" style="15" customWidth="1"/>
    <col min="9476" max="9476" width="8.28515625" style="15" customWidth="1"/>
    <col min="9477" max="9477" width="11.7109375" style="15" customWidth="1"/>
    <col min="9478" max="9478" width="9.5703125" style="15" bestFit="1" customWidth="1"/>
    <col min="9479" max="9728" width="9.140625" style="15"/>
    <col min="9729" max="9729" width="55.7109375" style="15" customWidth="1"/>
    <col min="9730" max="9730" width="14.42578125" style="15" customWidth="1"/>
    <col min="9731" max="9731" width="12" style="15" customWidth="1"/>
    <col min="9732" max="9732" width="8.28515625" style="15" customWidth="1"/>
    <col min="9733" max="9733" width="11.7109375" style="15" customWidth="1"/>
    <col min="9734" max="9734" width="9.5703125" style="15" bestFit="1" customWidth="1"/>
    <col min="9735" max="9984" width="9.140625" style="15"/>
    <col min="9985" max="9985" width="55.7109375" style="15" customWidth="1"/>
    <col min="9986" max="9986" width="14.42578125" style="15" customWidth="1"/>
    <col min="9987" max="9987" width="12" style="15" customWidth="1"/>
    <col min="9988" max="9988" width="8.28515625" style="15" customWidth="1"/>
    <col min="9989" max="9989" width="11.7109375" style="15" customWidth="1"/>
    <col min="9990" max="9990" width="9.5703125" style="15" bestFit="1" customWidth="1"/>
    <col min="9991" max="10240" width="9.140625" style="15"/>
    <col min="10241" max="10241" width="55.7109375" style="15" customWidth="1"/>
    <col min="10242" max="10242" width="14.42578125" style="15" customWidth="1"/>
    <col min="10243" max="10243" width="12" style="15" customWidth="1"/>
    <col min="10244" max="10244" width="8.28515625" style="15" customWidth="1"/>
    <col min="10245" max="10245" width="11.7109375" style="15" customWidth="1"/>
    <col min="10246" max="10246" width="9.5703125" style="15" bestFit="1" customWidth="1"/>
    <col min="10247" max="10496" width="9.140625" style="15"/>
    <col min="10497" max="10497" width="55.7109375" style="15" customWidth="1"/>
    <col min="10498" max="10498" width="14.42578125" style="15" customWidth="1"/>
    <col min="10499" max="10499" width="12" style="15" customWidth="1"/>
    <col min="10500" max="10500" width="8.28515625" style="15" customWidth="1"/>
    <col min="10501" max="10501" width="11.7109375" style="15" customWidth="1"/>
    <col min="10502" max="10502" width="9.5703125" style="15" bestFit="1" customWidth="1"/>
    <col min="10503" max="10752" width="9.140625" style="15"/>
    <col min="10753" max="10753" width="55.7109375" style="15" customWidth="1"/>
    <col min="10754" max="10754" width="14.42578125" style="15" customWidth="1"/>
    <col min="10755" max="10755" width="12" style="15" customWidth="1"/>
    <col min="10756" max="10756" width="8.28515625" style="15" customWidth="1"/>
    <col min="10757" max="10757" width="11.7109375" style="15" customWidth="1"/>
    <col min="10758" max="10758" width="9.5703125" style="15" bestFit="1" customWidth="1"/>
    <col min="10759" max="11008" width="9.140625" style="15"/>
    <col min="11009" max="11009" width="55.7109375" style="15" customWidth="1"/>
    <col min="11010" max="11010" width="14.42578125" style="15" customWidth="1"/>
    <col min="11011" max="11011" width="12" style="15" customWidth="1"/>
    <col min="11012" max="11012" width="8.28515625" style="15" customWidth="1"/>
    <col min="11013" max="11013" width="11.7109375" style="15" customWidth="1"/>
    <col min="11014" max="11014" width="9.5703125" style="15" bestFit="1" customWidth="1"/>
    <col min="11015" max="11264" width="9.140625" style="15"/>
    <col min="11265" max="11265" width="55.7109375" style="15" customWidth="1"/>
    <col min="11266" max="11266" width="14.42578125" style="15" customWidth="1"/>
    <col min="11267" max="11267" width="12" style="15" customWidth="1"/>
    <col min="11268" max="11268" width="8.28515625" style="15" customWidth="1"/>
    <col min="11269" max="11269" width="11.7109375" style="15" customWidth="1"/>
    <col min="11270" max="11270" width="9.5703125" style="15" bestFit="1" customWidth="1"/>
    <col min="11271" max="11520" width="9.140625" style="15"/>
    <col min="11521" max="11521" width="55.7109375" style="15" customWidth="1"/>
    <col min="11522" max="11522" width="14.42578125" style="15" customWidth="1"/>
    <col min="11523" max="11523" width="12" style="15" customWidth="1"/>
    <col min="11524" max="11524" width="8.28515625" style="15" customWidth="1"/>
    <col min="11525" max="11525" width="11.7109375" style="15" customWidth="1"/>
    <col min="11526" max="11526" width="9.5703125" style="15" bestFit="1" customWidth="1"/>
    <col min="11527" max="11776" width="9.140625" style="15"/>
    <col min="11777" max="11777" width="55.7109375" style="15" customWidth="1"/>
    <col min="11778" max="11778" width="14.42578125" style="15" customWidth="1"/>
    <col min="11779" max="11779" width="12" style="15" customWidth="1"/>
    <col min="11780" max="11780" width="8.28515625" style="15" customWidth="1"/>
    <col min="11781" max="11781" width="11.7109375" style="15" customWidth="1"/>
    <col min="11782" max="11782" width="9.5703125" style="15" bestFit="1" customWidth="1"/>
    <col min="11783" max="12032" width="9.140625" style="15"/>
    <col min="12033" max="12033" width="55.7109375" style="15" customWidth="1"/>
    <col min="12034" max="12034" width="14.42578125" style="15" customWidth="1"/>
    <col min="12035" max="12035" width="12" style="15" customWidth="1"/>
    <col min="12036" max="12036" width="8.28515625" style="15" customWidth="1"/>
    <col min="12037" max="12037" width="11.7109375" style="15" customWidth="1"/>
    <col min="12038" max="12038" width="9.5703125" style="15" bestFit="1" customWidth="1"/>
    <col min="12039" max="12288" width="9.140625" style="15"/>
    <col min="12289" max="12289" width="55.7109375" style="15" customWidth="1"/>
    <col min="12290" max="12290" width="14.42578125" style="15" customWidth="1"/>
    <col min="12291" max="12291" width="12" style="15" customWidth="1"/>
    <col min="12292" max="12292" width="8.28515625" style="15" customWidth="1"/>
    <col min="12293" max="12293" width="11.7109375" style="15" customWidth="1"/>
    <col min="12294" max="12294" width="9.5703125" style="15" bestFit="1" customWidth="1"/>
    <col min="12295" max="12544" width="9.140625" style="15"/>
    <col min="12545" max="12545" width="55.7109375" style="15" customWidth="1"/>
    <col min="12546" max="12546" width="14.42578125" style="15" customWidth="1"/>
    <col min="12547" max="12547" width="12" style="15" customWidth="1"/>
    <col min="12548" max="12548" width="8.28515625" style="15" customWidth="1"/>
    <col min="12549" max="12549" width="11.7109375" style="15" customWidth="1"/>
    <col min="12550" max="12550" width="9.5703125" style="15" bestFit="1" customWidth="1"/>
    <col min="12551" max="12800" width="9.140625" style="15"/>
    <col min="12801" max="12801" width="55.7109375" style="15" customWidth="1"/>
    <col min="12802" max="12802" width="14.42578125" style="15" customWidth="1"/>
    <col min="12803" max="12803" width="12" style="15" customWidth="1"/>
    <col min="12804" max="12804" width="8.28515625" style="15" customWidth="1"/>
    <col min="12805" max="12805" width="11.7109375" style="15" customWidth="1"/>
    <col min="12806" max="12806" width="9.5703125" style="15" bestFit="1" customWidth="1"/>
    <col min="12807" max="13056" width="9.140625" style="15"/>
    <col min="13057" max="13057" width="55.7109375" style="15" customWidth="1"/>
    <col min="13058" max="13058" width="14.42578125" style="15" customWidth="1"/>
    <col min="13059" max="13059" width="12" style="15" customWidth="1"/>
    <col min="13060" max="13060" width="8.28515625" style="15" customWidth="1"/>
    <col min="13061" max="13061" width="11.7109375" style="15" customWidth="1"/>
    <col min="13062" max="13062" width="9.5703125" style="15" bestFit="1" customWidth="1"/>
    <col min="13063" max="13312" width="9.140625" style="15"/>
    <col min="13313" max="13313" width="55.7109375" style="15" customWidth="1"/>
    <col min="13314" max="13314" width="14.42578125" style="15" customWidth="1"/>
    <col min="13315" max="13315" width="12" style="15" customWidth="1"/>
    <col min="13316" max="13316" width="8.28515625" style="15" customWidth="1"/>
    <col min="13317" max="13317" width="11.7109375" style="15" customWidth="1"/>
    <col min="13318" max="13318" width="9.5703125" style="15" bestFit="1" customWidth="1"/>
    <col min="13319" max="13568" width="9.140625" style="15"/>
    <col min="13569" max="13569" width="55.7109375" style="15" customWidth="1"/>
    <col min="13570" max="13570" width="14.42578125" style="15" customWidth="1"/>
    <col min="13571" max="13571" width="12" style="15" customWidth="1"/>
    <col min="13572" max="13572" width="8.28515625" style="15" customWidth="1"/>
    <col min="13573" max="13573" width="11.7109375" style="15" customWidth="1"/>
    <col min="13574" max="13574" width="9.5703125" style="15" bestFit="1" customWidth="1"/>
    <col min="13575" max="13824" width="9.140625" style="15"/>
    <col min="13825" max="13825" width="55.7109375" style="15" customWidth="1"/>
    <col min="13826" max="13826" width="14.42578125" style="15" customWidth="1"/>
    <col min="13827" max="13827" width="12" style="15" customWidth="1"/>
    <col min="13828" max="13828" width="8.28515625" style="15" customWidth="1"/>
    <col min="13829" max="13829" width="11.7109375" style="15" customWidth="1"/>
    <col min="13830" max="13830" width="9.5703125" style="15" bestFit="1" customWidth="1"/>
    <col min="13831" max="14080" width="9.140625" style="15"/>
    <col min="14081" max="14081" width="55.7109375" style="15" customWidth="1"/>
    <col min="14082" max="14082" width="14.42578125" style="15" customWidth="1"/>
    <col min="14083" max="14083" width="12" style="15" customWidth="1"/>
    <col min="14084" max="14084" width="8.28515625" style="15" customWidth="1"/>
    <col min="14085" max="14085" width="11.7109375" style="15" customWidth="1"/>
    <col min="14086" max="14086" width="9.5703125" style="15" bestFit="1" customWidth="1"/>
    <col min="14087" max="14336" width="9.140625" style="15"/>
    <col min="14337" max="14337" width="55.7109375" style="15" customWidth="1"/>
    <col min="14338" max="14338" width="14.42578125" style="15" customWidth="1"/>
    <col min="14339" max="14339" width="12" style="15" customWidth="1"/>
    <col min="14340" max="14340" width="8.28515625" style="15" customWidth="1"/>
    <col min="14341" max="14341" width="11.7109375" style="15" customWidth="1"/>
    <col min="14342" max="14342" width="9.5703125" style="15" bestFit="1" customWidth="1"/>
    <col min="14343" max="14592" width="9.140625" style="15"/>
    <col min="14593" max="14593" width="55.7109375" style="15" customWidth="1"/>
    <col min="14594" max="14594" width="14.42578125" style="15" customWidth="1"/>
    <col min="14595" max="14595" width="12" style="15" customWidth="1"/>
    <col min="14596" max="14596" width="8.28515625" style="15" customWidth="1"/>
    <col min="14597" max="14597" width="11.7109375" style="15" customWidth="1"/>
    <col min="14598" max="14598" width="9.5703125" style="15" bestFit="1" customWidth="1"/>
    <col min="14599" max="14848" width="9.140625" style="15"/>
    <col min="14849" max="14849" width="55.7109375" style="15" customWidth="1"/>
    <col min="14850" max="14850" width="14.42578125" style="15" customWidth="1"/>
    <col min="14851" max="14851" width="12" style="15" customWidth="1"/>
    <col min="14852" max="14852" width="8.28515625" style="15" customWidth="1"/>
    <col min="14853" max="14853" width="11.7109375" style="15" customWidth="1"/>
    <col min="14854" max="14854" width="9.5703125" style="15" bestFit="1" customWidth="1"/>
    <col min="14855" max="15104" width="9.140625" style="15"/>
    <col min="15105" max="15105" width="55.7109375" style="15" customWidth="1"/>
    <col min="15106" max="15106" width="14.42578125" style="15" customWidth="1"/>
    <col min="15107" max="15107" width="12" style="15" customWidth="1"/>
    <col min="15108" max="15108" width="8.28515625" style="15" customWidth="1"/>
    <col min="15109" max="15109" width="11.7109375" style="15" customWidth="1"/>
    <col min="15110" max="15110" width="9.5703125" style="15" bestFit="1" customWidth="1"/>
    <col min="15111" max="15360" width="9.140625" style="15"/>
    <col min="15361" max="15361" width="55.7109375" style="15" customWidth="1"/>
    <col min="15362" max="15362" width="14.42578125" style="15" customWidth="1"/>
    <col min="15363" max="15363" width="12" style="15" customWidth="1"/>
    <col min="15364" max="15364" width="8.28515625" style="15" customWidth="1"/>
    <col min="15365" max="15365" width="11.7109375" style="15" customWidth="1"/>
    <col min="15366" max="15366" width="9.5703125" style="15" bestFit="1" customWidth="1"/>
    <col min="15367" max="15616" width="9.140625" style="15"/>
    <col min="15617" max="15617" width="55.7109375" style="15" customWidth="1"/>
    <col min="15618" max="15618" width="14.42578125" style="15" customWidth="1"/>
    <col min="15619" max="15619" width="12" style="15" customWidth="1"/>
    <col min="15620" max="15620" width="8.28515625" style="15" customWidth="1"/>
    <col min="15621" max="15621" width="11.7109375" style="15" customWidth="1"/>
    <col min="15622" max="15622" width="9.5703125" style="15" bestFit="1" customWidth="1"/>
    <col min="15623" max="15872" width="9.140625" style="15"/>
    <col min="15873" max="15873" width="55.7109375" style="15" customWidth="1"/>
    <col min="15874" max="15874" width="14.42578125" style="15" customWidth="1"/>
    <col min="15875" max="15875" width="12" style="15" customWidth="1"/>
    <col min="15876" max="15876" width="8.28515625" style="15" customWidth="1"/>
    <col min="15877" max="15877" width="11.7109375" style="15" customWidth="1"/>
    <col min="15878" max="15878" width="9.5703125" style="15" bestFit="1" customWidth="1"/>
    <col min="15879" max="16128" width="9.140625" style="15"/>
    <col min="16129" max="16129" width="55.7109375" style="15" customWidth="1"/>
    <col min="16130" max="16130" width="14.42578125" style="15" customWidth="1"/>
    <col min="16131" max="16131" width="12" style="15" customWidth="1"/>
    <col min="16132" max="16132" width="8.28515625" style="15" customWidth="1"/>
    <col min="16133" max="16133" width="11.7109375" style="15" customWidth="1"/>
    <col min="16134" max="16134" width="9.5703125" style="15" bestFit="1" customWidth="1"/>
    <col min="16135" max="16384" width="9.140625" style="15"/>
  </cols>
  <sheetData>
    <row r="1" spans="1:6" s="14" customFormat="1" ht="18.75" x14ac:dyDescent="0.3">
      <c r="A1" s="116" t="s">
        <v>100</v>
      </c>
      <c r="B1" s="116"/>
      <c r="C1" s="116"/>
      <c r="D1" s="116"/>
      <c r="E1" s="116"/>
    </row>
    <row r="2" spans="1:6" s="14" customFormat="1" ht="18.75" customHeight="1" x14ac:dyDescent="0.3">
      <c r="A2" s="116" t="s">
        <v>47</v>
      </c>
      <c r="B2" s="116"/>
      <c r="C2" s="116"/>
      <c r="D2" s="116"/>
      <c r="E2" s="116"/>
    </row>
    <row r="3" spans="1:6" s="14" customFormat="1" ht="18.75" customHeight="1" x14ac:dyDescent="0.3">
      <c r="A3" s="116" t="s">
        <v>1</v>
      </c>
      <c r="B3" s="116"/>
      <c r="C3" s="116"/>
      <c r="D3" s="116"/>
      <c r="E3" s="116"/>
    </row>
    <row r="4" spans="1:6" s="14" customFormat="1" ht="18.75" x14ac:dyDescent="0.3">
      <c r="A4" s="117" t="s">
        <v>194</v>
      </c>
      <c r="B4" s="117"/>
      <c r="C4" s="117"/>
      <c r="D4" s="117"/>
      <c r="E4" s="117"/>
    </row>
    <row r="5" spans="1:6" s="14" customFormat="1" ht="18.75" customHeight="1" x14ac:dyDescent="0.3">
      <c r="A5" s="116" t="s">
        <v>98</v>
      </c>
      <c r="B5" s="116"/>
      <c r="C5" s="116"/>
      <c r="D5" s="116"/>
      <c r="E5" s="116"/>
    </row>
    <row r="6" spans="1:6" s="14" customFormat="1" ht="18.75" customHeight="1" x14ac:dyDescent="0.3">
      <c r="A6" s="116" t="s">
        <v>99</v>
      </c>
      <c r="B6" s="116"/>
      <c r="C6" s="116"/>
      <c r="D6" s="116"/>
      <c r="E6" s="116"/>
    </row>
    <row r="7" spans="1:6" s="14" customFormat="1" ht="18.75" customHeight="1" x14ac:dyDescent="0.3">
      <c r="A7" s="116" t="s">
        <v>143</v>
      </c>
      <c r="B7" s="116"/>
      <c r="C7" s="116"/>
      <c r="D7" s="116"/>
      <c r="E7" s="116"/>
    </row>
    <row r="8" spans="1:6" ht="18.75" x14ac:dyDescent="0.3">
      <c r="A8" s="118"/>
      <c r="B8" s="118"/>
      <c r="C8" s="118"/>
      <c r="D8" s="118"/>
      <c r="E8" s="118"/>
    </row>
    <row r="9" spans="1:6" ht="54.75" customHeight="1" x14ac:dyDescent="0.3">
      <c r="A9" s="119" t="s">
        <v>145</v>
      </c>
      <c r="B9" s="119"/>
      <c r="C9" s="119"/>
      <c r="D9" s="119"/>
      <c r="E9" s="119"/>
      <c r="F9" s="16"/>
    </row>
    <row r="10" spans="1:6" s="17" customFormat="1" x14ac:dyDescent="0.25">
      <c r="A10" s="120"/>
      <c r="B10" s="120"/>
      <c r="C10" s="120"/>
      <c r="D10" s="120"/>
      <c r="E10" s="120"/>
    </row>
    <row r="11" spans="1:6" s="17" customFormat="1" ht="15.75" customHeight="1" x14ac:dyDescent="0.25">
      <c r="A11" s="121" t="s">
        <v>48</v>
      </c>
      <c r="B11" s="123" t="s">
        <v>49</v>
      </c>
      <c r="C11" s="124" t="s">
        <v>50</v>
      </c>
      <c r="D11" s="124" t="s">
        <v>51</v>
      </c>
      <c r="E11" s="126" t="s">
        <v>141</v>
      </c>
      <c r="F11" s="18"/>
    </row>
    <row r="12" spans="1:6" s="17" customFormat="1" ht="29.25" customHeight="1" x14ac:dyDescent="0.25">
      <c r="A12" s="122"/>
      <c r="B12" s="123"/>
      <c r="C12" s="125"/>
      <c r="D12" s="125"/>
      <c r="E12" s="127"/>
    </row>
    <row r="13" spans="1:6" s="17" customFormat="1" x14ac:dyDescent="0.25">
      <c r="A13" s="19">
        <v>1</v>
      </c>
      <c r="B13" s="19">
        <v>2</v>
      </c>
      <c r="C13" s="19">
        <v>2</v>
      </c>
      <c r="D13" s="19">
        <v>3</v>
      </c>
      <c r="E13" s="43">
        <v>4</v>
      </c>
    </row>
    <row r="14" spans="1:6" s="23" customFormat="1" ht="18.75" x14ac:dyDescent="0.3">
      <c r="A14" s="7" t="s">
        <v>4</v>
      </c>
      <c r="B14" s="20"/>
      <c r="C14" s="21"/>
      <c r="D14" s="21"/>
      <c r="E14" s="89">
        <f>E15</f>
        <v>5722176.6199999992</v>
      </c>
      <c r="F14" s="22"/>
    </row>
    <row r="15" spans="1:6" s="17" customFormat="1" ht="75" x14ac:dyDescent="0.3">
      <c r="A15" s="80" t="s">
        <v>52</v>
      </c>
      <c r="B15" s="20">
        <v>791</v>
      </c>
      <c r="C15" s="21"/>
      <c r="D15" s="21"/>
      <c r="E15" s="59">
        <f>E16+E23+E26+E31+E36+E42+E45+E63</f>
        <v>5722176.6199999992</v>
      </c>
      <c r="F15" s="18"/>
    </row>
    <row r="16" spans="1:6" s="49" customFormat="1" ht="112.5" x14ac:dyDescent="0.3">
      <c r="A16" s="44" t="s">
        <v>53</v>
      </c>
      <c r="B16" s="28">
        <v>791</v>
      </c>
      <c r="C16" s="33" t="s">
        <v>54</v>
      </c>
      <c r="D16" s="34"/>
      <c r="E16" s="67">
        <f>E17+E19</f>
        <v>2620390.7000000002</v>
      </c>
      <c r="F16" s="48"/>
    </row>
    <row r="17" spans="1:9" s="17" customFormat="1" ht="18.75" x14ac:dyDescent="0.3">
      <c r="A17" s="24" t="s">
        <v>55</v>
      </c>
      <c r="B17" s="28">
        <v>791</v>
      </c>
      <c r="C17" s="33" t="s">
        <v>56</v>
      </c>
      <c r="D17" s="34"/>
      <c r="E17" s="60">
        <f>E18</f>
        <v>848064.64</v>
      </c>
      <c r="F17" s="26"/>
    </row>
    <row r="18" spans="1:9" s="17" customFormat="1" ht="95.25" customHeight="1" x14ac:dyDescent="0.3">
      <c r="A18" s="24" t="s">
        <v>57</v>
      </c>
      <c r="B18" s="28">
        <v>791</v>
      </c>
      <c r="C18" s="33" t="s">
        <v>56</v>
      </c>
      <c r="D18" s="34">
        <v>100</v>
      </c>
      <c r="E18" s="60">
        <v>848064.64</v>
      </c>
    </row>
    <row r="19" spans="1:9" s="17" customFormat="1" ht="37.5" x14ac:dyDescent="0.3">
      <c r="A19" s="24" t="s">
        <v>59</v>
      </c>
      <c r="B19" s="28">
        <v>791</v>
      </c>
      <c r="C19" s="33" t="s">
        <v>60</v>
      </c>
      <c r="D19" s="34"/>
      <c r="E19" s="60">
        <f>E20+E21+E22</f>
        <v>1772326.06</v>
      </c>
      <c r="F19" s="15"/>
    </row>
    <row r="20" spans="1:9" s="17" customFormat="1" ht="94.5" customHeight="1" x14ac:dyDescent="0.3">
      <c r="A20" s="24" t="s">
        <v>57</v>
      </c>
      <c r="B20" s="28">
        <v>791</v>
      </c>
      <c r="C20" s="33" t="s">
        <v>60</v>
      </c>
      <c r="D20" s="34">
        <v>100</v>
      </c>
      <c r="E20" s="60">
        <v>1363581.71</v>
      </c>
      <c r="F20" s="15"/>
    </row>
    <row r="21" spans="1:9" s="26" customFormat="1" ht="37.5" x14ac:dyDescent="0.3">
      <c r="A21" s="24" t="s">
        <v>61</v>
      </c>
      <c r="B21" s="28">
        <v>791</v>
      </c>
      <c r="C21" s="33" t="s">
        <v>60</v>
      </c>
      <c r="D21" s="34">
        <v>200</v>
      </c>
      <c r="E21" s="60">
        <v>400604.35</v>
      </c>
      <c r="F21" s="27"/>
    </row>
    <row r="22" spans="1:9" s="17" customFormat="1" ht="18.75" x14ac:dyDescent="0.3">
      <c r="A22" s="24" t="s">
        <v>62</v>
      </c>
      <c r="B22" s="28">
        <v>791</v>
      </c>
      <c r="C22" s="33" t="s">
        <v>60</v>
      </c>
      <c r="D22" s="34">
        <v>800</v>
      </c>
      <c r="E22" s="60">
        <v>8140</v>
      </c>
      <c r="F22" s="15"/>
    </row>
    <row r="23" spans="1:9" s="17" customFormat="1" ht="69.75" customHeight="1" x14ac:dyDescent="0.3">
      <c r="A23" s="82" t="s">
        <v>154</v>
      </c>
      <c r="B23" s="70">
        <v>791</v>
      </c>
      <c r="C23" s="71">
        <v>1100000000</v>
      </c>
      <c r="D23" s="72"/>
      <c r="E23" s="67">
        <f>E24</f>
        <v>16000</v>
      </c>
      <c r="F23" s="15"/>
    </row>
    <row r="24" spans="1:9" s="17" customFormat="1" ht="37.5" x14ac:dyDescent="0.3">
      <c r="A24" s="69" t="s">
        <v>155</v>
      </c>
      <c r="B24" s="70"/>
      <c r="C24" s="71">
        <v>1100003330</v>
      </c>
      <c r="D24" s="72"/>
      <c r="E24" s="67">
        <f>E25</f>
        <v>16000</v>
      </c>
      <c r="F24" s="15"/>
    </row>
    <row r="25" spans="1:9" s="17" customFormat="1" ht="37.5" x14ac:dyDescent="0.3">
      <c r="A25" s="69" t="s">
        <v>61</v>
      </c>
      <c r="B25" s="70"/>
      <c r="C25" s="71">
        <v>1100003330</v>
      </c>
      <c r="D25" s="72">
        <v>200</v>
      </c>
      <c r="E25" s="67">
        <v>16000</v>
      </c>
      <c r="F25" s="15"/>
    </row>
    <row r="26" spans="1:9" s="49" customFormat="1" ht="75" x14ac:dyDescent="0.3">
      <c r="A26" s="44" t="s">
        <v>113</v>
      </c>
      <c r="B26" s="28">
        <v>791</v>
      </c>
      <c r="C26" s="25">
        <v>1200000000</v>
      </c>
      <c r="D26" s="34"/>
      <c r="E26" s="67">
        <f>E27+E29</f>
        <v>99884</v>
      </c>
      <c r="F26" s="50"/>
      <c r="I26" s="63"/>
    </row>
    <row r="27" spans="1:9" s="49" customFormat="1" ht="50.25" customHeight="1" x14ac:dyDescent="0.3">
      <c r="A27" s="81" t="s">
        <v>148</v>
      </c>
      <c r="B27" s="70">
        <v>791</v>
      </c>
      <c r="C27" s="72">
        <v>1200009020</v>
      </c>
      <c r="D27" s="72"/>
      <c r="E27" s="67">
        <f>E28</f>
        <v>2500</v>
      </c>
      <c r="F27" s="50"/>
      <c r="I27" s="63"/>
    </row>
    <row r="28" spans="1:9" s="49" customFormat="1" ht="33" x14ac:dyDescent="0.3">
      <c r="A28" s="81" t="s">
        <v>61</v>
      </c>
      <c r="B28" s="70">
        <v>791</v>
      </c>
      <c r="C28" s="72">
        <v>1200009020</v>
      </c>
      <c r="D28" s="72">
        <v>200</v>
      </c>
      <c r="E28" s="67">
        <v>2500</v>
      </c>
      <c r="F28" s="50"/>
      <c r="I28" s="63"/>
    </row>
    <row r="29" spans="1:9" ht="18.75" x14ac:dyDescent="0.3">
      <c r="A29" s="24" t="s">
        <v>112</v>
      </c>
      <c r="B29" s="28">
        <v>791</v>
      </c>
      <c r="C29" s="25">
        <v>1200092360</v>
      </c>
      <c r="D29" s="34"/>
      <c r="E29" s="60">
        <f>E30</f>
        <v>97384</v>
      </c>
    </row>
    <row r="30" spans="1:9" ht="18.75" x14ac:dyDescent="0.3">
      <c r="A30" s="24" t="s">
        <v>62</v>
      </c>
      <c r="B30" s="28">
        <v>791</v>
      </c>
      <c r="C30" s="25">
        <v>1200092360</v>
      </c>
      <c r="D30" s="25">
        <v>800</v>
      </c>
      <c r="E30" s="60">
        <v>97384</v>
      </c>
    </row>
    <row r="31" spans="1:9" s="50" customFormat="1" ht="18.75" x14ac:dyDescent="0.3">
      <c r="A31" s="44" t="s">
        <v>122</v>
      </c>
      <c r="B31" s="28">
        <v>791</v>
      </c>
      <c r="C31" s="33" t="s">
        <v>124</v>
      </c>
      <c r="D31" s="34"/>
      <c r="E31" s="67">
        <f>E32</f>
        <v>90420</v>
      </c>
    </row>
    <row r="32" spans="1:9" s="27" customFormat="1" ht="22.5" customHeight="1" x14ac:dyDescent="0.3">
      <c r="A32" s="24" t="s">
        <v>83</v>
      </c>
      <c r="B32" s="28">
        <v>791</v>
      </c>
      <c r="C32" s="33" t="s">
        <v>123</v>
      </c>
      <c r="D32" s="34"/>
      <c r="E32" s="60">
        <f>E33</f>
        <v>90420</v>
      </c>
    </row>
    <row r="33" spans="1:6" ht="75" x14ac:dyDescent="0.3">
      <c r="A33" s="24" t="s">
        <v>63</v>
      </c>
      <c r="B33" s="28">
        <v>791</v>
      </c>
      <c r="C33" s="33" t="s">
        <v>123</v>
      </c>
      <c r="D33" s="34"/>
      <c r="E33" s="60">
        <f>E34+E35</f>
        <v>90420</v>
      </c>
      <c r="F33" s="27"/>
    </row>
    <row r="34" spans="1:6" s="27" customFormat="1" ht="96" customHeight="1" x14ac:dyDescent="0.3">
      <c r="A34" s="24" t="s">
        <v>57</v>
      </c>
      <c r="B34" s="28">
        <v>791</v>
      </c>
      <c r="C34" s="33" t="s">
        <v>123</v>
      </c>
      <c r="D34" s="34">
        <v>100</v>
      </c>
      <c r="E34" s="60">
        <v>85415.78</v>
      </c>
      <c r="F34" s="15"/>
    </row>
    <row r="35" spans="1:6" ht="36.75" customHeight="1" x14ac:dyDescent="0.3">
      <c r="A35" s="24" t="s">
        <v>61</v>
      </c>
      <c r="B35" s="28">
        <v>791</v>
      </c>
      <c r="C35" s="33" t="s">
        <v>123</v>
      </c>
      <c r="D35" s="34">
        <v>200</v>
      </c>
      <c r="E35" s="60">
        <v>5004.22</v>
      </c>
    </row>
    <row r="36" spans="1:6" s="50" customFormat="1" ht="93.75" x14ac:dyDescent="0.3">
      <c r="A36" s="44" t="s">
        <v>192</v>
      </c>
      <c r="B36" s="28">
        <v>791</v>
      </c>
      <c r="C36" s="34">
        <v>1600000000</v>
      </c>
      <c r="D36" s="34"/>
      <c r="E36" s="67">
        <f>E37+E40</f>
        <v>256689.40000000002</v>
      </c>
    </row>
    <row r="37" spans="1:6" ht="37.5" x14ac:dyDescent="0.3">
      <c r="A37" s="24" t="s">
        <v>65</v>
      </c>
      <c r="B37" s="28">
        <v>791</v>
      </c>
      <c r="C37" s="34">
        <v>1600024300</v>
      </c>
      <c r="D37" s="34"/>
      <c r="E37" s="60">
        <f>E38+E39</f>
        <v>186689.40000000002</v>
      </c>
    </row>
    <row r="38" spans="1:6" s="27" customFormat="1" ht="98.25" customHeight="1" x14ac:dyDescent="0.3">
      <c r="A38" s="24" t="s">
        <v>57</v>
      </c>
      <c r="B38" s="28">
        <v>791</v>
      </c>
      <c r="C38" s="34">
        <v>1600024300</v>
      </c>
      <c r="D38" s="34">
        <v>100</v>
      </c>
      <c r="E38" s="60">
        <v>95339.44</v>
      </c>
    </row>
    <row r="39" spans="1:6" ht="38.25" customHeight="1" x14ac:dyDescent="0.3">
      <c r="A39" s="24" t="s">
        <v>61</v>
      </c>
      <c r="B39" s="28">
        <v>791</v>
      </c>
      <c r="C39" s="34">
        <v>1600024300</v>
      </c>
      <c r="D39" s="34">
        <v>200</v>
      </c>
      <c r="E39" s="60">
        <v>91349.96</v>
      </c>
    </row>
    <row r="40" spans="1:6" ht="78.75" customHeight="1" x14ac:dyDescent="0.3">
      <c r="A40" s="74" t="s">
        <v>171</v>
      </c>
      <c r="B40" s="70"/>
      <c r="C40" s="72">
        <v>1600074040</v>
      </c>
      <c r="D40" s="72"/>
      <c r="E40" s="67">
        <v>70000</v>
      </c>
    </row>
    <row r="41" spans="1:6" ht="33.75" customHeight="1" x14ac:dyDescent="0.3">
      <c r="A41" s="81" t="s">
        <v>61</v>
      </c>
      <c r="B41" s="70"/>
      <c r="C41" s="72">
        <v>1600074040</v>
      </c>
      <c r="D41" s="72">
        <v>200</v>
      </c>
      <c r="E41" s="67">
        <v>70000</v>
      </c>
    </row>
    <row r="42" spans="1:6" s="50" customFormat="1" ht="75" x14ac:dyDescent="0.3">
      <c r="A42" s="44" t="s">
        <v>139</v>
      </c>
      <c r="B42" s="28">
        <v>791</v>
      </c>
      <c r="C42" s="34">
        <v>2100000000</v>
      </c>
      <c r="D42" s="34"/>
      <c r="E42" s="67">
        <f>E43</f>
        <v>1216514.1599999999</v>
      </c>
    </row>
    <row r="43" spans="1:6" ht="18.75" x14ac:dyDescent="0.3">
      <c r="A43" s="24" t="s">
        <v>66</v>
      </c>
      <c r="B43" s="28">
        <v>791</v>
      </c>
      <c r="C43" s="34">
        <v>2100003150</v>
      </c>
      <c r="D43" s="34"/>
      <c r="E43" s="60">
        <f>E44</f>
        <v>1216514.1599999999</v>
      </c>
    </row>
    <row r="44" spans="1:6" s="27" customFormat="1" ht="37.5" x14ac:dyDescent="0.3">
      <c r="A44" s="24" t="s">
        <v>61</v>
      </c>
      <c r="B44" s="28">
        <v>791</v>
      </c>
      <c r="C44" s="34">
        <v>2100003150</v>
      </c>
      <c r="D44" s="34">
        <v>200</v>
      </c>
      <c r="E44" s="60">
        <v>1216514.1599999999</v>
      </c>
      <c r="F44" s="15"/>
    </row>
    <row r="45" spans="1:6" s="50" customFormat="1" ht="112.5" x14ac:dyDescent="0.3">
      <c r="A45" s="44" t="s">
        <v>68</v>
      </c>
      <c r="B45" s="28">
        <v>791</v>
      </c>
      <c r="C45" s="34">
        <v>2000000000</v>
      </c>
      <c r="D45" s="34"/>
      <c r="E45" s="67">
        <f>E46+E48+E50+E56+E58</f>
        <v>1248645.2599999998</v>
      </c>
    </row>
    <row r="46" spans="1:6" ht="54.75" customHeight="1" x14ac:dyDescent="0.3">
      <c r="A46" s="73" t="s">
        <v>137</v>
      </c>
      <c r="B46" s="28">
        <v>791</v>
      </c>
      <c r="C46" s="34">
        <v>2000003610</v>
      </c>
      <c r="D46" s="34"/>
      <c r="E46" s="60">
        <f>E47</f>
        <v>42244.08</v>
      </c>
    </row>
    <row r="47" spans="1:6" ht="37.5" x14ac:dyDescent="0.3">
      <c r="A47" s="24" t="s">
        <v>61</v>
      </c>
      <c r="B47" s="28">
        <v>791</v>
      </c>
      <c r="C47" s="34">
        <v>2000003610</v>
      </c>
      <c r="D47" s="34">
        <v>200</v>
      </c>
      <c r="E47" s="60">
        <v>42244.08</v>
      </c>
    </row>
    <row r="48" spans="1:6" ht="27.75" customHeight="1" x14ac:dyDescent="0.3">
      <c r="A48" s="81" t="s">
        <v>151</v>
      </c>
      <c r="B48" s="70">
        <v>791</v>
      </c>
      <c r="C48" s="72">
        <v>2090003560</v>
      </c>
      <c r="D48" s="72"/>
      <c r="E48" s="67">
        <f>E49</f>
        <v>57153.48</v>
      </c>
    </row>
    <row r="49" spans="1:5" ht="33" x14ac:dyDescent="0.3">
      <c r="A49" s="81" t="s">
        <v>61</v>
      </c>
      <c r="B49" s="70">
        <v>791</v>
      </c>
      <c r="C49" s="72">
        <v>2090003560</v>
      </c>
      <c r="D49" s="72">
        <v>200</v>
      </c>
      <c r="E49" s="67">
        <v>57153.48</v>
      </c>
    </row>
    <row r="50" spans="1:5" ht="19.5" customHeight="1" x14ac:dyDescent="0.3">
      <c r="A50" s="35" t="s">
        <v>95</v>
      </c>
      <c r="B50" s="28">
        <v>791</v>
      </c>
      <c r="C50" s="34"/>
      <c r="D50" s="34"/>
      <c r="E50" s="60">
        <f>SUM(E51+E55)</f>
        <v>706772.05999999994</v>
      </c>
    </row>
    <row r="51" spans="1:5" ht="37.5" x14ac:dyDescent="0.3">
      <c r="A51" s="35" t="s">
        <v>71</v>
      </c>
      <c r="B51" s="28">
        <v>791</v>
      </c>
      <c r="C51" s="34">
        <v>2000006050</v>
      </c>
      <c r="D51" s="34"/>
      <c r="E51" s="67">
        <f>SUM(E52:E53)</f>
        <v>705101.44</v>
      </c>
    </row>
    <row r="52" spans="1:5" ht="95.25" customHeight="1" x14ac:dyDescent="0.3">
      <c r="A52" s="35" t="s">
        <v>57</v>
      </c>
      <c r="B52" s="28">
        <v>791</v>
      </c>
      <c r="C52" s="34">
        <v>2000006050</v>
      </c>
      <c r="D52" s="34">
        <v>100</v>
      </c>
      <c r="E52" s="60">
        <v>267757.17</v>
      </c>
    </row>
    <row r="53" spans="1:5" ht="37.5" x14ac:dyDescent="0.3">
      <c r="A53" s="24" t="s">
        <v>61</v>
      </c>
      <c r="B53" s="28">
        <v>791</v>
      </c>
      <c r="C53" s="34">
        <v>2000006050</v>
      </c>
      <c r="D53" s="34">
        <v>200</v>
      </c>
      <c r="E53" s="60">
        <v>437344.27</v>
      </c>
    </row>
    <row r="54" spans="1:5" ht="22.5" customHeight="1" x14ac:dyDescent="0.3">
      <c r="A54" s="95" t="s">
        <v>173</v>
      </c>
      <c r="B54" s="28">
        <v>791</v>
      </c>
      <c r="C54" s="34">
        <v>2000006400</v>
      </c>
      <c r="D54" s="34"/>
      <c r="E54" s="60"/>
    </row>
    <row r="55" spans="1:5" ht="37.5" x14ac:dyDescent="0.3">
      <c r="A55" s="24" t="s">
        <v>61</v>
      </c>
      <c r="B55" s="28">
        <v>791</v>
      </c>
      <c r="C55" s="34">
        <v>2000006400</v>
      </c>
      <c r="D55" s="34">
        <v>200</v>
      </c>
      <c r="E55" s="60">
        <v>1670.62</v>
      </c>
    </row>
    <row r="56" spans="1:5" ht="82.5" x14ac:dyDescent="0.3">
      <c r="A56" s="75" t="s">
        <v>67</v>
      </c>
      <c r="B56" s="28">
        <v>791</v>
      </c>
      <c r="C56" s="34">
        <v>2000074040</v>
      </c>
      <c r="D56" s="34"/>
      <c r="E56" s="67">
        <f>E57</f>
        <v>234000</v>
      </c>
    </row>
    <row r="57" spans="1:5" ht="37.5" x14ac:dyDescent="0.3">
      <c r="A57" s="35" t="s">
        <v>61</v>
      </c>
      <c r="B57" s="28">
        <v>791</v>
      </c>
      <c r="C57" s="34">
        <v>2000074040</v>
      </c>
      <c r="D57" s="34">
        <v>200</v>
      </c>
      <c r="E57" s="60">
        <v>234000</v>
      </c>
    </row>
    <row r="58" spans="1:5" s="50" customFormat="1" ht="112.5" x14ac:dyDescent="0.3">
      <c r="A58" s="44" t="s">
        <v>68</v>
      </c>
      <c r="B58" s="28">
        <v>791</v>
      </c>
      <c r="C58" s="64" t="s">
        <v>126</v>
      </c>
      <c r="D58" s="51"/>
      <c r="E58" s="67">
        <f>E59+E61</f>
        <v>208475.64</v>
      </c>
    </row>
    <row r="59" spans="1:5" s="50" customFormat="1" ht="37.5" x14ac:dyDescent="0.3">
      <c r="A59" s="24" t="s">
        <v>152</v>
      </c>
      <c r="B59" s="28">
        <v>791</v>
      </c>
      <c r="C59" s="64" t="s">
        <v>153</v>
      </c>
      <c r="D59" s="51"/>
      <c r="E59" s="60">
        <f>E60</f>
        <v>12475.64</v>
      </c>
    </row>
    <row r="60" spans="1:5" s="50" customFormat="1" ht="37.5" x14ac:dyDescent="0.3">
      <c r="A60" s="24" t="s">
        <v>61</v>
      </c>
      <c r="B60" s="28">
        <v>791</v>
      </c>
      <c r="C60" s="64" t="s">
        <v>153</v>
      </c>
      <c r="D60" s="51"/>
      <c r="E60" s="60">
        <v>12475.64</v>
      </c>
    </row>
    <row r="61" spans="1:5" ht="94.5" x14ac:dyDescent="0.3">
      <c r="A61" s="101" t="s">
        <v>171</v>
      </c>
      <c r="B61" s="28">
        <v>791</v>
      </c>
      <c r="C61" s="64" t="s">
        <v>125</v>
      </c>
      <c r="D61" s="29"/>
      <c r="E61" s="60">
        <f>E62</f>
        <v>196000</v>
      </c>
    </row>
    <row r="62" spans="1:5" ht="37.5" x14ac:dyDescent="0.3">
      <c r="A62" s="24" t="s">
        <v>61</v>
      </c>
      <c r="B62" s="28">
        <v>791</v>
      </c>
      <c r="C62" s="64" t="s">
        <v>125</v>
      </c>
      <c r="D62" s="29" t="s">
        <v>130</v>
      </c>
      <c r="E62" s="60">
        <v>196000</v>
      </c>
    </row>
    <row r="63" spans="1:5" ht="77.25" customHeight="1" x14ac:dyDescent="0.3">
      <c r="A63" s="66" t="s">
        <v>136</v>
      </c>
      <c r="B63" s="65">
        <v>791</v>
      </c>
      <c r="C63" s="64" t="s">
        <v>127</v>
      </c>
      <c r="D63" s="51"/>
      <c r="E63" s="67">
        <f>E64</f>
        <v>173633.1</v>
      </c>
    </row>
    <row r="64" spans="1:5" ht="37.5" x14ac:dyDescent="0.3">
      <c r="A64" s="52" t="s">
        <v>172</v>
      </c>
      <c r="B64" s="28">
        <v>791</v>
      </c>
      <c r="C64" s="64" t="s">
        <v>127</v>
      </c>
      <c r="D64" s="29"/>
      <c r="E64" s="60">
        <f>E65</f>
        <v>173633.1</v>
      </c>
    </row>
    <row r="65" spans="1:5" ht="21" customHeight="1" x14ac:dyDescent="0.3">
      <c r="A65" s="52" t="s">
        <v>64</v>
      </c>
      <c r="B65" s="28">
        <v>791</v>
      </c>
      <c r="C65" s="64" t="s">
        <v>127</v>
      </c>
      <c r="D65" s="29" t="s">
        <v>72</v>
      </c>
      <c r="E65" s="60">
        <v>173633.1</v>
      </c>
    </row>
  </sheetData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ageMargins left="0.78740157480314965" right="0.23622047244094491" top="0.19685039370078741" bottom="0.19685039370078741" header="0.27559055118110237" footer="0.51181102362204722"/>
  <pageSetup paperSize="9" scale="87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76"/>
  <sheetViews>
    <sheetView zoomScale="80" zoomScaleNormal="80" workbookViewId="0">
      <selection activeCell="J8" sqref="J8"/>
    </sheetView>
  </sheetViews>
  <sheetFormatPr defaultRowHeight="15.75" x14ac:dyDescent="0.25"/>
  <cols>
    <col min="1" max="1" width="55.7109375" style="17" customWidth="1"/>
    <col min="2" max="2" width="12" style="36" customWidth="1"/>
    <col min="3" max="3" width="21.42578125" style="37" customWidth="1"/>
    <col min="4" max="4" width="8.28515625" style="37" customWidth="1"/>
    <col min="5" max="5" width="16" style="38" customWidth="1"/>
    <col min="6" max="6" width="9.5703125" style="15" bestFit="1" customWidth="1"/>
    <col min="7" max="256" width="9.140625" style="15"/>
    <col min="257" max="257" width="55.7109375" style="15" customWidth="1"/>
    <col min="258" max="259" width="12" style="15" customWidth="1"/>
    <col min="260" max="260" width="8.28515625" style="15" customWidth="1"/>
    <col min="261" max="261" width="11.7109375" style="15" customWidth="1"/>
    <col min="262" max="262" width="9.5703125" style="15" bestFit="1" customWidth="1"/>
    <col min="263" max="512" width="9.140625" style="15"/>
    <col min="513" max="513" width="55.7109375" style="15" customWidth="1"/>
    <col min="514" max="515" width="12" style="15" customWidth="1"/>
    <col min="516" max="516" width="8.28515625" style="15" customWidth="1"/>
    <col min="517" max="517" width="11.7109375" style="15" customWidth="1"/>
    <col min="518" max="518" width="9.5703125" style="15" bestFit="1" customWidth="1"/>
    <col min="519" max="768" width="9.140625" style="15"/>
    <col min="769" max="769" width="55.7109375" style="15" customWidth="1"/>
    <col min="770" max="771" width="12" style="15" customWidth="1"/>
    <col min="772" max="772" width="8.28515625" style="15" customWidth="1"/>
    <col min="773" max="773" width="11.7109375" style="15" customWidth="1"/>
    <col min="774" max="774" width="9.5703125" style="15" bestFit="1" customWidth="1"/>
    <col min="775" max="1024" width="9.140625" style="15"/>
    <col min="1025" max="1025" width="55.7109375" style="15" customWidth="1"/>
    <col min="1026" max="1027" width="12" style="15" customWidth="1"/>
    <col min="1028" max="1028" width="8.28515625" style="15" customWidth="1"/>
    <col min="1029" max="1029" width="11.7109375" style="15" customWidth="1"/>
    <col min="1030" max="1030" width="9.5703125" style="15" bestFit="1" customWidth="1"/>
    <col min="1031" max="1280" width="9.140625" style="15"/>
    <col min="1281" max="1281" width="55.7109375" style="15" customWidth="1"/>
    <col min="1282" max="1283" width="12" style="15" customWidth="1"/>
    <col min="1284" max="1284" width="8.28515625" style="15" customWidth="1"/>
    <col min="1285" max="1285" width="11.7109375" style="15" customWidth="1"/>
    <col min="1286" max="1286" width="9.5703125" style="15" bestFit="1" customWidth="1"/>
    <col min="1287" max="1536" width="9.140625" style="15"/>
    <col min="1537" max="1537" width="55.7109375" style="15" customWidth="1"/>
    <col min="1538" max="1539" width="12" style="15" customWidth="1"/>
    <col min="1540" max="1540" width="8.28515625" style="15" customWidth="1"/>
    <col min="1541" max="1541" width="11.7109375" style="15" customWidth="1"/>
    <col min="1542" max="1542" width="9.5703125" style="15" bestFit="1" customWidth="1"/>
    <col min="1543" max="1792" width="9.140625" style="15"/>
    <col min="1793" max="1793" width="55.7109375" style="15" customWidth="1"/>
    <col min="1794" max="1795" width="12" style="15" customWidth="1"/>
    <col min="1796" max="1796" width="8.28515625" style="15" customWidth="1"/>
    <col min="1797" max="1797" width="11.7109375" style="15" customWidth="1"/>
    <col min="1798" max="1798" width="9.5703125" style="15" bestFit="1" customWidth="1"/>
    <col min="1799" max="2048" width="9.140625" style="15"/>
    <col min="2049" max="2049" width="55.7109375" style="15" customWidth="1"/>
    <col min="2050" max="2051" width="12" style="15" customWidth="1"/>
    <col min="2052" max="2052" width="8.28515625" style="15" customWidth="1"/>
    <col min="2053" max="2053" width="11.7109375" style="15" customWidth="1"/>
    <col min="2054" max="2054" width="9.5703125" style="15" bestFit="1" customWidth="1"/>
    <col min="2055" max="2304" width="9.140625" style="15"/>
    <col min="2305" max="2305" width="55.7109375" style="15" customWidth="1"/>
    <col min="2306" max="2307" width="12" style="15" customWidth="1"/>
    <col min="2308" max="2308" width="8.28515625" style="15" customWidth="1"/>
    <col min="2309" max="2309" width="11.7109375" style="15" customWidth="1"/>
    <col min="2310" max="2310" width="9.5703125" style="15" bestFit="1" customWidth="1"/>
    <col min="2311" max="2560" width="9.140625" style="15"/>
    <col min="2561" max="2561" width="55.7109375" style="15" customWidth="1"/>
    <col min="2562" max="2563" width="12" style="15" customWidth="1"/>
    <col min="2564" max="2564" width="8.28515625" style="15" customWidth="1"/>
    <col min="2565" max="2565" width="11.7109375" style="15" customWidth="1"/>
    <col min="2566" max="2566" width="9.5703125" style="15" bestFit="1" customWidth="1"/>
    <col min="2567" max="2816" width="9.140625" style="15"/>
    <col min="2817" max="2817" width="55.7109375" style="15" customWidth="1"/>
    <col min="2818" max="2819" width="12" style="15" customWidth="1"/>
    <col min="2820" max="2820" width="8.28515625" style="15" customWidth="1"/>
    <col min="2821" max="2821" width="11.7109375" style="15" customWidth="1"/>
    <col min="2822" max="2822" width="9.5703125" style="15" bestFit="1" customWidth="1"/>
    <col min="2823" max="3072" width="9.140625" style="15"/>
    <col min="3073" max="3073" width="55.7109375" style="15" customWidth="1"/>
    <col min="3074" max="3075" width="12" style="15" customWidth="1"/>
    <col min="3076" max="3076" width="8.28515625" style="15" customWidth="1"/>
    <col min="3077" max="3077" width="11.7109375" style="15" customWidth="1"/>
    <col min="3078" max="3078" width="9.5703125" style="15" bestFit="1" customWidth="1"/>
    <col min="3079" max="3328" width="9.140625" style="15"/>
    <col min="3329" max="3329" width="55.7109375" style="15" customWidth="1"/>
    <col min="3330" max="3331" width="12" style="15" customWidth="1"/>
    <col min="3332" max="3332" width="8.28515625" style="15" customWidth="1"/>
    <col min="3333" max="3333" width="11.7109375" style="15" customWidth="1"/>
    <col min="3334" max="3334" width="9.5703125" style="15" bestFit="1" customWidth="1"/>
    <col min="3335" max="3584" width="9.140625" style="15"/>
    <col min="3585" max="3585" width="55.7109375" style="15" customWidth="1"/>
    <col min="3586" max="3587" width="12" style="15" customWidth="1"/>
    <col min="3588" max="3588" width="8.28515625" style="15" customWidth="1"/>
    <col min="3589" max="3589" width="11.7109375" style="15" customWidth="1"/>
    <col min="3590" max="3590" width="9.5703125" style="15" bestFit="1" customWidth="1"/>
    <col min="3591" max="3840" width="9.140625" style="15"/>
    <col min="3841" max="3841" width="55.7109375" style="15" customWidth="1"/>
    <col min="3842" max="3843" width="12" style="15" customWidth="1"/>
    <col min="3844" max="3844" width="8.28515625" style="15" customWidth="1"/>
    <col min="3845" max="3845" width="11.7109375" style="15" customWidth="1"/>
    <col min="3846" max="3846" width="9.5703125" style="15" bestFit="1" customWidth="1"/>
    <col min="3847" max="4096" width="9.140625" style="15"/>
    <col min="4097" max="4097" width="55.7109375" style="15" customWidth="1"/>
    <col min="4098" max="4099" width="12" style="15" customWidth="1"/>
    <col min="4100" max="4100" width="8.28515625" style="15" customWidth="1"/>
    <col min="4101" max="4101" width="11.7109375" style="15" customWidth="1"/>
    <col min="4102" max="4102" width="9.5703125" style="15" bestFit="1" customWidth="1"/>
    <col min="4103" max="4352" width="9.140625" style="15"/>
    <col min="4353" max="4353" width="55.7109375" style="15" customWidth="1"/>
    <col min="4354" max="4355" width="12" style="15" customWidth="1"/>
    <col min="4356" max="4356" width="8.28515625" style="15" customWidth="1"/>
    <col min="4357" max="4357" width="11.7109375" style="15" customWidth="1"/>
    <col min="4358" max="4358" width="9.5703125" style="15" bestFit="1" customWidth="1"/>
    <col min="4359" max="4608" width="9.140625" style="15"/>
    <col min="4609" max="4609" width="55.7109375" style="15" customWidth="1"/>
    <col min="4610" max="4611" width="12" style="15" customWidth="1"/>
    <col min="4612" max="4612" width="8.28515625" style="15" customWidth="1"/>
    <col min="4613" max="4613" width="11.7109375" style="15" customWidth="1"/>
    <col min="4614" max="4614" width="9.5703125" style="15" bestFit="1" customWidth="1"/>
    <col min="4615" max="4864" width="9.140625" style="15"/>
    <col min="4865" max="4865" width="55.7109375" style="15" customWidth="1"/>
    <col min="4866" max="4867" width="12" style="15" customWidth="1"/>
    <col min="4868" max="4868" width="8.28515625" style="15" customWidth="1"/>
    <col min="4869" max="4869" width="11.7109375" style="15" customWidth="1"/>
    <col min="4870" max="4870" width="9.5703125" style="15" bestFit="1" customWidth="1"/>
    <col min="4871" max="5120" width="9.140625" style="15"/>
    <col min="5121" max="5121" width="55.7109375" style="15" customWidth="1"/>
    <col min="5122" max="5123" width="12" style="15" customWidth="1"/>
    <col min="5124" max="5124" width="8.28515625" style="15" customWidth="1"/>
    <col min="5125" max="5125" width="11.7109375" style="15" customWidth="1"/>
    <col min="5126" max="5126" width="9.5703125" style="15" bestFit="1" customWidth="1"/>
    <col min="5127" max="5376" width="9.140625" style="15"/>
    <col min="5377" max="5377" width="55.7109375" style="15" customWidth="1"/>
    <col min="5378" max="5379" width="12" style="15" customWidth="1"/>
    <col min="5380" max="5380" width="8.28515625" style="15" customWidth="1"/>
    <col min="5381" max="5381" width="11.7109375" style="15" customWidth="1"/>
    <col min="5382" max="5382" width="9.5703125" style="15" bestFit="1" customWidth="1"/>
    <col min="5383" max="5632" width="9.140625" style="15"/>
    <col min="5633" max="5633" width="55.7109375" style="15" customWidth="1"/>
    <col min="5634" max="5635" width="12" style="15" customWidth="1"/>
    <col min="5636" max="5636" width="8.28515625" style="15" customWidth="1"/>
    <col min="5637" max="5637" width="11.7109375" style="15" customWidth="1"/>
    <col min="5638" max="5638" width="9.5703125" style="15" bestFit="1" customWidth="1"/>
    <col min="5639" max="5888" width="9.140625" style="15"/>
    <col min="5889" max="5889" width="55.7109375" style="15" customWidth="1"/>
    <col min="5890" max="5891" width="12" style="15" customWidth="1"/>
    <col min="5892" max="5892" width="8.28515625" style="15" customWidth="1"/>
    <col min="5893" max="5893" width="11.7109375" style="15" customWidth="1"/>
    <col min="5894" max="5894" width="9.5703125" style="15" bestFit="1" customWidth="1"/>
    <col min="5895" max="6144" width="9.140625" style="15"/>
    <col min="6145" max="6145" width="55.7109375" style="15" customWidth="1"/>
    <col min="6146" max="6147" width="12" style="15" customWidth="1"/>
    <col min="6148" max="6148" width="8.28515625" style="15" customWidth="1"/>
    <col min="6149" max="6149" width="11.7109375" style="15" customWidth="1"/>
    <col min="6150" max="6150" width="9.5703125" style="15" bestFit="1" customWidth="1"/>
    <col min="6151" max="6400" width="9.140625" style="15"/>
    <col min="6401" max="6401" width="55.7109375" style="15" customWidth="1"/>
    <col min="6402" max="6403" width="12" style="15" customWidth="1"/>
    <col min="6404" max="6404" width="8.28515625" style="15" customWidth="1"/>
    <col min="6405" max="6405" width="11.7109375" style="15" customWidth="1"/>
    <col min="6406" max="6406" width="9.5703125" style="15" bestFit="1" customWidth="1"/>
    <col min="6407" max="6656" width="9.140625" style="15"/>
    <col min="6657" max="6657" width="55.7109375" style="15" customWidth="1"/>
    <col min="6658" max="6659" width="12" style="15" customWidth="1"/>
    <col min="6660" max="6660" width="8.28515625" style="15" customWidth="1"/>
    <col min="6661" max="6661" width="11.7109375" style="15" customWidth="1"/>
    <col min="6662" max="6662" width="9.5703125" style="15" bestFit="1" customWidth="1"/>
    <col min="6663" max="6912" width="9.140625" style="15"/>
    <col min="6913" max="6913" width="55.7109375" style="15" customWidth="1"/>
    <col min="6914" max="6915" width="12" style="15" customWidth="1"/>
    <col min="6916" max="6916" width="8.28515625" style="15" customWidth="1"/>
    <col min="6917" max="6917" width="11.7109375" style="15" customWidth="1"/>
    <col min="6918" max="6918" width="9.5703125" style="15" bestFit="1" customWidth="1"/>
    <col min="6919" max="7168" width="9.140625" style="15"/>
    <col min="7169" max="7169" width="55.7109375" style="15" customWidth="1"/>
    <col min="7170" max="7171" width="12" style="15" customWidth="1"/>
    <col min="7172" max="7172" width="8.28515625" style="15" customWidth="1"/>
    <col min="7173" max="7173" width="11.7109375" style="15" customWidth="1"/>
    <col min="7174" max="7174" width="9.5703125" style="15" bestFit="1" customWidth="1"/>
    <col min="7175" max="7424" width="9.140625" style="15"/>
    <col min="7425" max="7425" width="55.7109375" style="15" customWidth="1"/>
    <col min="7426" max="7427" width="12" style="15" customWidth="1"/>
    <col min="7428" max="7428" width="8.28515625" style="15" customWidth="1"/>
    <col min="7429" max="7429" width="11.7109375" style="15" customWidth="1"/>
    <col min="7430" max="7430" width="9.5703125" style="15" bestFit="1" customWidth="1"/>
    <col min="7431" max="7680" width="9.140625" style="15"/>
    <col min="7681" max="7681" width="55.7109375" style="15" customWidth="1"/>
    <col min="7682" max="7683" width="12" style="15" customWidth="1"/>
    <col min="7684" max="7684" width="8.28515625" style="15" customWidth="1"/>
    <col min="7685" max="7685" width="11.7109375" style="15" customWidth="1"/>
    <col min="7686" max="7686" width="9.5703125" style="15" bestFit="1" customWidth="1"/>
    <col min="7687" max="7936" width="9.140625" style="15"/>
    <col min="7937" max="7937" width="55.7109375" style="15" customWidth="1"/>
    <col min="7938" max="7939" width="12" style="15" customWidth="1"/>
    <col min="7940" max="7940" width="8.28515625" style="15" customWidth="1"/>
    <col min="7941" max="7941" width="11.7109375" style="15" customWidth="1"/>
    <col min="7942" max="7942" width="9.5703125" style="15" bestFit="1" customWidth="1"/>
    <col min="7943" max="8192" width="9.140625" style="15"/>
    <col min="8193" max="8193" width="55.7109375" style="15" customWidth="1"/>
    <col min="8194" max="8195" width="12" style="15" customWidth="1"/>
    <col min="8196" max="8196" width="8.28515625" style="15" customWidth="1"/>
    <col min="8197" max="8197" width="11.7109375" style="15" customWidth="1"/>
    <col min="8198" max="8198" width="9.5703125" style="15" bestFit="1" customWidth="1"/>
    <col min="8199" max="8448" width="9.140625" style="15"/>
    <col min="8449" max="8449" width="55.7109375" style="15" customWidth="1"/>
    <col min="8450" max="8451" width="12" style="15" customWidth="1"/>
    <col min="8452" max="8452" width="8.28515625" style="15" customWidth="1"/>
    <col min="8453" max="8453" width="11.7109375" style="15" customWidth="1"/>
    <col min="8454" max="8454" width="9.5703125" style="15" bestFit="1" customWidth="1"/>
    <col min="8455" max="8704" width="9.140625" style="15"/>
    <col min="8705" max="8705" width="55.7109375" style="15" customWidth="1"/>
    <col min="8706" max="8707" width="12" style="15" customWidth="1"/>
    <col min="8708" max="8708" width="8.28515625" style="15" customWidth="1"/>
    <col min="8709" max="8709" width="11.7109375" style="15" customWidth="1"/>
    <col min="8710" max="8710" width="9.5703125" style="15" bestFit="1" customWidth="1"/>
    <col min="8711" max="8960" width="9.140625" style="15"/>
    <col min="8961" max="8961" width="55.7109375" style="15" customWidth="1"/>
    <col min="8962" max="8963" width="12" style="15" customWidth="1"/>
    <col min="8964" max="8964" width="8.28515625" style="15" customWidth="1"/>
    <col min="8965" max="8965" width="11.7109375" style="15" customWidth="1"/>
    <col min="8966" max="8966" width="9.5703125" style="15" bestFit="1" customWidth="1"/>
    <col min="8967" max="9216" width="9.140625" style="15"/>
    <col min="9217" max="9217" width="55.7109375" style="15" customWidth="1"/>
    <col min="9218" max="9219" width="12" style="15" customWidth="1"/>
    <col min="9220" max="9220" width="8.28515625" style="15" customWidth="1"/>
    <col min="9221" max="9221" width="11.7109375" style="15" customWidth="1"/>
    <col min="9222" max="9222" width="9.5703125" style="15" bestFit="1" customWidth="1"/>
    <col min="9223" max="9472" width="9.140625" style="15"/>
    <col min="9473" max="9473" width="55.7109375" style="15" customWidth="1"/>
    <col min="9474" max="9475" width="12" style="15" customWidth="1"/>
    <col min="9476" max="9476" width="8.28515625" style="15" customWidth="1"/>
    <col min="9477" max="9477" width="11.7109375" style="15" customWidth="1"/>
    <col min="9478" max="9478" width="9.5703125" style="15" bestFit="1" customWidth="1"/>
    <col min="9479" max="9728" width="9.140625" style="15"/>
    <col min="9729" max="9729" width="55.7109375" style="15" customWidth="1"/>
    <col min="9730" max="9731" width="12" style="15" customWidth="1"/>
    <col min="9732" max="9732" width="8.28515625" style="15" customWidth="1"/>
    <col min="9733" max="9733" width="11.7109375" style="15" customWidth="1"/>
    <col min="9734" max="9734" width="9.5703125" style="15" bestFit="1" customWidth="1"/>
    <col min="9735" max="9984" width="9.140625" style="15"/>
    <col min="9985" max="9985" width="55.7109375" style="15" customWidth="1"/>
    <col min="9986" max="9987" width="12" style="15" customWidth="1"/>
    <col min="9988" max="9988" width="8.28515625" style="15" customWidth="1"/>
    <col min="9989" max="9989" width="11.7109375" style="15" customWidth="1"/>
    <col min="9990" max="9990" width="9.5703125" style="15" bestFit="1" customWidth="1"/>
    <col min="9991" max="10240" width="9.140625" style="15"/>
    <col min="10241" max="10241" width="55.7109375" style="15" customWidth="1"/>
    <col min="10242" max="10243" width="12" style="15" customWidth="1"/>
    <col min="10244" max="10244" width="8.28515625" style="15" customWidth="1"/>
    <col min="10245" max="10245" width="11.7109375" style="15" customWidth="1"/>
    <col min="10246" max="10246" width="9.5703125" style="15" bestFit="1" customWidth="1"/>
    <col min="10247" max="10496" width="9.140625" style="15"/>
    <col min="10497" max="10497" width="55.7109375" style="15" customWidth="1"/>
    <col min="10498" max="10499" width="12" style="15" customWidth="1"/>
    <col min="10500" max="10500" width="8.28515625" style="15" customWidth="1"/>
    <col min="10501" max="10501" width="11.7109375" style="15" customWidth="1"/>
    <col min="10502" max="10502" width="9.5703125" style="15" bestFit="1" customWidth="1"/>
    <col min="10503" max="10752" width="9.140625" style="15"/>
    <col min="10753" max="10753" width="55.7109375" style="15" customWidth="1"/>
    <col min="10754" max="10755" width="12" style="15" customWidth="1"/>
    <col min="10756" max="10756" width="8.28515625" style="15" customWidth="1"/>
    <col min="10757" max="10757" width="11.7109375" style="15" customWidth="1"/>
    <col min="10758" max="10758" width="9.5703125" style="15" bestFit="1" customWidth="1"/>
    <col min="10759" max="11008" width="9.140625" style="15"/>
    <col min="11009" max="11009" width="55.7109375" style="15" customWidth="1"/>
    <col min="11010" max="11011" width="12" style="15" customWidth="1"/>
    <col min="11012" max="11012" width="8.28515625" style="15" customWidth="1"/>
    <col min="11013" max="11013" width="11.7109375" style="15" customWidth="1"/>
    <col min="11014" max="11014" width="9.5703125" style="15" bestFit="1" customWidth="1"/>
    <col min="11015" max="11264" width="9.140625" style="15"/>
    <col min="11265" max="11265" width="55.7109375" style="15" customWidth="1"/>
    <col min="11266" max="11267" width="12" style="15" customWidth="1"/>
    <col min="11268" max="11268" width="8.28515625" style="15" customWidth="1"/>
    <col min="11269" max="11269" width="11.7109375" style="15" customWidth="1"/>
    <col min="11270" max="11270" width="9.5703125" style="15" bestFit="1" customWidth="1"/>
    <col min="11271" max="11520" width="9.140625" style="15"/>
    <col min="11521" max="11521" width="55.7109375" style="15" customWidth="1"/>
    <col min="11522" max="11523" width="12" style="15" customWidth="1"/>
    <col min="11524" max="11524" width="8.28515625" style="15" customWidth="1"/>
    <col min="11525" max="11525" width="11.7109375" style="15" customWidth="1"/>
    <col min="11526" max="11526" width="9.5703125" style="15" bestFit="1" customWidth="1"/>
    <col min="11527" max="11776" width="9.140625" style="15"/>
    <col min="11777" max="11777" width="55.7109375" style="15" customWidth="1"/>
    <col min="11778" max="11779" width="12" style="15" customWidth="1"/>
    <col min="11780" max="11780" width="8.28515625" style="15" customWidth="1"/>
    <col min="11781" max="11781" width="11.7109375" style="15" customWidth="1"/>
    <col min="11782" max="11782" width="9.5703125" style="15" bestFit="1" customWidth="1"/>
    <col min="11783" max="12032" width="9.140625" style="15"/>
    <col min="12033" max="12033" width="55.7109375" style="15" customWidth="1"/>
    <col min="12034" max="12035" width="12" style="15" customWidth="1"/>
    <col min="12036" max="12036" width="8.28515625" style="15" customWidth="1"/>
    <col min="12037" max="12037" width="11.7109375" style="15" customWidth="1"/>
    <col min="12038" max="12038" width="9.5703125" style="15" bestFit="1" customWidth="1"/>
    <col min="12039" max="12288" width="9.140625" style="15"/>
    <col min="12289" max="12289" width="55.7109375" style="15" customWidth="1"/>
    <col min="12290" max="12291" width="12" style="15" customWidth="1"/>
    <col min="12292" max="12292" width="8.28515625" style="15" customWidth="1"/>
    <col min="12293" max="12293" width="11.7109375" style="15" customWidth="1"/>
    <col min="12294" max="12294" width="9.5703125" style="15" bestFit="1" customWidth="1"/>
    <col min="12295" max="12544" width="9.140625" style="15"/>
    <col min="12545" max="12545" width="55.7109375" style="15" customWidth="1"/>
    <col min="12546" max="12547" width="12" style="15" customWidth="1"/>
    <col min="12548" max="12548" width="8.28515625" style="15" customWidth="1"/>
    <col min="12549" max="12549" width="11.7109375" style="15" customWidth="1"/>
    <col min="12550" max="12550" width="9.5703125" style="15" bestFit="1" customWidth="1"/>
    <col min="12551" max="12800" width="9.140625" style="15"/>
    <col min="12801" max="12801" width="55.7109375" style="15" customWidth="1"/>
    <col min="12802" max="12803" width="12" style="15" customWidth="1"/>
    <col min="12804" max="12804" width="8.28515625" style="15" customWidth="1"/>
    <col min="12805" max="12805" width="11.7109375" style="15" customWidth="1"/>
    <col min="12806" max="12806" width="9.5703125" style="15" bestFit="1" customWidth="1"/>
    <col min="12807" max="13056" width="9.140625" style="15"/>
    <col min="13057" max="13057" width="55.7109375" style="15" customWidth="1"/>
    <col min="13058" max="13059" width="12" style="15" customWidth="1"/>
    <col min="13060" max="13060" width="8.28515625" style="15" customWidth="1"/>
    <col min="13061" max="13061" width="11.7109375" style="15" customWidth="1"/>
    <col min="13062" max="13062" width="9.5703125" style="15" bestFit="1" customWidth="1"/>
    <col min="13063" max="13312" width="9.140625" style="15"/>
    <col min="13313" max="13313" width="55.7109375" style="15" customWidth="1"/>
    <col min="13314" max="13315" width="12" style="15" customWidth="1"/>
    <col min="13316" max="13316" width="8.28515625" style="15" customWidth="1"/>
    <col min="13317" max="13317" width="11.7109375" style="15" customWidth="1"/>
    <col min="13318" max="13318" width="9.5703125" style="15" bestFit="1" customWidth="1"/>
    <col min="13319" max="13568" width="9.140625" style="15"/>
    <col min="13569" max="13569" width="55.7109375" style="15" customWidth="1"/>
    <col min="13570" max="13571" width="12" style="15" customWidth="1"/>
    <col min="13572" max="13572" width="8.28515625" style="15" customWidth="1"/>
    <col min="13573" max="13573" width="11.7109375" style="15" customWidth="1"/>
    <col min="13574" max="13574" width="9.5703125" style="15" bestFit="1" customWidth="1"/>
    <col min="13575" max="13824" width="9.140625" style="15"/>
    <col min="13825" max="13825" width="55.7109375" style="15" customWidth="1"/>
    <col min="13826" max="13827" width="12" style="15" customWidth="1"/>
    <col min="13828" max="13828" width="8.28515625" style="15" customWidth="1"/>
    <col min="13829" max="13829" width="11.7109375" style="15" customWidth="1"/>
    <col min="13830" max="13830" width="9.5703125" style="15" bestFit="1" customWidth="1"/>
    <col min="13831" max="14080" width="9.140625" style="15"/>
    <col min="14081" max="14081" width="55.7109375" style="15" customWidth="1"/>
    <col min="14082" max="14083" width="12" style="15" customWidth="1"/>
    <col min="14084" max="14084" width="8.28515625" style="15" customWidth="1"/>
    <col min="14085" max="14085" width="11.7109375" style="15" customWidth="1"/>
    <col min="14086" max="14086" width="9.5703125" style="15" bestFit="1" customWidth="1"/>
    <col min="14087" max="14336" width="9.140625" style="15"/>
    <col min="14337" max="14337" width="55.7109375" style="15" customWidth="1"/>
    <col min="14338" max="14339" width="12" style="15" customWidth="1"/>
    <col min="14340" max="14340" width="8.28515625" style="15" customWidth="1"/>
    <col min="14341" max="14341" width="11.7109375" style="15" customWidth="1"/>
    <col min="14342" max="14342" width="9.5703125" style="15" bestFit="1" customWidth="1"/>
    <col min="14343" max="14592" width="9.140625" style="15"/>
    <col min="14593" max="14593" width="55.7109375" style="15" customWidth="1"/>
    <col min="14594" max="14595" width="12" style="15" customWidth="1"/>
    <col min="14596" max="14596" width="8.28515625" style="15" customWidth="1"/>
    <col min="14597" max="14597" width="11.7109375" style="15" customWidth="1"/>
    <col min="14598" max="14598" width="9.5703125" style="15" bestFit="1" customWidth="1"/>
    <col min="14599" max="14848" width="9.140625" style="15"/>
    <col min="14849" max="14849" width="55.7109375" style="15" customWidth="1"/>
    <col min="14850" max="14851" width="12" style="15" customWidth="1"/>
    <col min="14852" max="14852" width="8.28515625" style="15" customWidth="1"/>
    <col min="14853" max="14853" width="11.7109375" style="15" customWidth="1"/>
    <col min="14854" max="14854" width="9.5703125" style="15" bestFit="1" customWidth="1"/>
    <col min="14855" max="15104" width="9.140625" style="15"/>
    <col min="15105" max="15105" width="55.7109375" style="15" customWidth="1"/>
    <col min="15106" max="15107" width="12" style="15" customWidth="1"/>
    <col min="15108" max="15108" width="8.28515625" style="15" customWidth="1"/>
    <col min="15109" max="15109" width="11.7109375" style="15" customWidth="1"/>
    <col min="15110" max="15110" width="9.5703125" style="15" bestFit="1" customWidth="1"/>
    <col min="15111" max="15360" width="9.140625" style="15"/>
    <col min="15361" max="15361" width="55.7109375" style="15" customWidth="1"/>
    <col min="15362" max="15363" width="12" style="15" customWidth="1"/>
    <col min="15364" max="15364" width="8.28515625" style="15" customWidth="1"/>
    <col min="15365" max="15365" width="11.7109375" style="15" customWidth="1"/>
    <col min="15366" max="15366" width="9.5703125" style="15" bestFit="1" customWidth="1"/>
    <col min="15367" max="15616" width="9.140625" style="15"/>
    <col min="15617" max="15617" width="55.7109375" style="15" customWidth="1"/>
    <col min="15618" max="15619" width="12" style="15" customWidth="1"/>
    <col min="15620" max="15620" width="8.28515625" style="15" customWidth="1"/>
    <col min="15621" max="15621" width="11.7109375" style="15" customWidth="1"/>
    <col min="15622" max="15622" width="9.5703125" style="15" bestFit="1" customWidth="1"/>
    <col min="15623" max="15872" width="9.140625" style="15"/>
    <col min="15873" max="15873" width="55.7109375" style="15" customWidth="1"/>
    <col min="15874" max="15875" width="12" style="15" customWidth="1"/>
    <col min="15876" max="15876" width="8.28515625" style="15" customWidth="1"/>
    <col min="15877" max="15877" width="11.7109375" style="15" customWidth="1"/>
    <col min="15878" max="15878" width="9.5703125" style="15" bestFit="1" customWidth="1"/>
    <col min="15879" max="16128" width="9.140625" style="15"/>
    <col min="16129" max="16129" width="55.7109375" style="15" customWidth="1"/>
    <col min="16130" max="16131" width="12" style="15" customWidth="1"/>
    <col min="16132" max="16132" width="8.28515625" style="15" customWidth="1"/>
    <col min="16133" max="16133" width="11.7109375" style="15" customWidth="1"/>
    <col min="16134" max="16134" width="9.5703125" style="15" bestFit="1" customWidth="1"/>
    <col min="16135" max="16384" width="9.140625" style="15"/>
  </cols>
  <sheetData>
    <row r="1" spans="1:6" s="14" customFormat="1" ht="18.75" x14ac:dyDescent="0.3">
      <c r="B1" s="45"/>
      <c r="C1" s="45"/>
      <c r="D1" s="45"/>
      <c r="E1" s="46" t="s">
        <v>101</v>
      </c>
    </row>
    <row r="2" spans="1:6" s="14" customFormat="1" ht="18.75" customHeight="1" x14ac:dyDescent="0.3">
      <c r="B2" s="45"/>
      <c r="C2" s="45"/>
      <c r="D2" s="45"/>
      <c r="E2" s="46" t="s">
        <v>47</v>
      </c>
    </row>
    <row r="3" spans="1:6" s="14" customFormat="1" ht="18.75" customHeight="1" x14ac:dyDescent="0.3">
      <c r="B3" s="45"/>
      <c r="C3" s="45"/>
      <c r="D3" s="45"/>
      <c r="E3" s="46" t="s">
        <v>1</v>
      </c>
    </row>
    <row r="4" spans="1:6" s="14" customFormat="1" ht="18.75" customHeight="1" x14ac:dyDescent="0.3">
      <c r="B4" s="115" t="s">
        <v>196</v>
      </c>
      <c r="C4" s="115"/>
      <c r="D4" s="115"/>
      <c r="E4" s="58" t="s">
        <v>197</v>
      </c>
    </row>
    <row r="5" spans="1:6" s="14" customFormat="1" ht="18.75" customHeight="1" x14ac:dyDescent="0.3">
      <c r="B5" s="45"/>
      <c r="C5" s="45"/>
      <c r="D5" s="45"/>
      <c r="E5" s="46" t="s">
        <v>102</v>
      </c>
    </row>
    <row r="6" spans="1:6" s="14" customFormat="1" ht="18.75" customHeight="1" x14ac:dyDescent="0.3">
      <c r="B6" s="45"/>
      <c r="C6" s="45"/>
      <c r="D6" s="45"/>
      <c r="E6" s="46" t="s">
        <v>147</v>
      </c>
    </row>
    <row r="7" spans="1:6" s="14" customFormat="1" ht="18.75" customHeight="1" x14ac:dyDescent="0.3">
      <c r="A7" s="116"/>
      <c r="B7" s="116"/>
      <c r="C7" s="116"/>
      <c r="D7" s="116"/>
      <c r="E7" s="116"/>
    </row>
    <row r="8" spans="1:6" ht="18.75" x14ac:dyDescent="0.3">
      <c r="A8" s="118"/>
      <c r="B8" s="118"/>
      <c r="C8" s="118"/>
      <c r="D8" s="118"/>
      <c r="E8" s="118"/>
    </row>
    <row r="9" spans="1:6" ht="93" customHeight="1" x14ac:dyDescent="0.3">
      <c r="A9" s="119" t="s">
        <v>146</v>
      </c>
      <c r="B9" s="119"/>
      <c r="C9" s="119"/>
      <c r="D9" s="119"/>
      <c r="E9" s="119"/>
      <c r="F9" s="16"/>
    </row>
    <row r="10" spans="1:6" s="17" customFormat="1" x14ac:dyDescent="0.25">
      <c r="A10" s="128"/>
      <c r="B10" s="128"/>
      <c r="C10" s="128"/>
      <c r="D10" s="128"/>
      <c r="E10" s="128"/>
    </row>
    <row r="11" spans="1:6" ht="37.5" x14ac:dyDescent="0.3">
      <c r="A11" s="5" t="s">
        <v>48</v>
      </c>
      <c r="B11" s="30" t="s">
        <v>73</v>
      </c>
      <c r="C11" s="31" t="s">
        <v>74</v>
      </c>
      <c r="D11" s="31" t="s">
        <v>51</v>
      </c>
      <c r="E11" s="32" t="s">
        <v>142</v>
      </c>
    </row>
    <row r="12" spans="1:6" ht="18.75" x14ac:dyDescent="0.3">
      <c r="A12" s="3">
        <v>1</v>
      </c>
      <c r="B12" s="33" t="s">
        <v>103</v>
      </c>
      <c r="C12" s="34">
        <v>3</v>
      </c>
      <c r="D12" s="34">
        <v>4</v>
      </c>
      <c r="E12" s="39">
        <v>5</v>
      </c>
    </row>
    <row r="13" spans="1:6" ht="18.75" x14ac:dyDescent="0.3">
      <c r="A13" s="7" t="s">
        <v>4</v>
      </c>
      <c r="B13" s="30"/>
      <c r="C13" s="31"/>
      <c r="D13" s="31"/>
      <c r="E13" s="89">
        <f>E14+E31+E36+E44+E51+E67+E73</f>
        <v>5722176.6199999992</v>
      </c>
    </row>
    <row r="14" spans="1:6" s="27" customFormat="1" ht="18.75" customHeight="1" x14ac:dyDescent="0.3">
      <c r="A14" s="7" t="s">
        <v>75</v>
      </c>
      <c r="B14" s="30" t="s">
        <v>76</v>
      </c>
      <c r="C14" s="31"/>
      <c r="D14" s="31"/>
      <c r="E14" s="59">
        <f>E15+E19+E25</f>
        <v>2720274.7</v>
      </c>
    </row>
    <row r="15" spans="1:6" ht="56.25" x14ac:dyDescent="0.3">
      <c r="A15" s="24" t="s">
        <v>77</v>
      </c>
      <c r="B15" s="33" t="s">
        <v>78</v>
      </c>
      <c r="C15" s="34"/>
      <c r="D15" s="34"/>
      <c r="E15" s="60">
        <f>E16</f>
        <v>848064.64</v>
      </c>
    </row>
    <row r="16" spans="1:6" ht="91.5" customHeight="1" x14ac:dyDescent="0.3">
      <c r="A16" s="44" t="s">
        <v>53</v>
      </c>
      <c r="B16" s="33" t="s">
        <v>78</v>
      </c>
      <c r="C16" s="33" t="s">
        <v>54</v>
      </c>
      <c r="D16" s="34"/>
      <c r="E16" s="60">
        <f>E17</f>
        <v>848064.64</v>
      </c>
    </row>
    <row r="17" spans="1:5" ht="18.75" x14ac:dyDescent="0.3">
      <c r="A17" s="24" t="s">
        <v>55</v>
      </c>
      <c r="B17" s="33" t="s">
        <v>78</v>
      </c>
      <c r="C17" s="33" t="s">
        <v>56</v>
      </c>
      <c r="D17" s="34"/>
      <c r="E17" s="60">
        <f>E18</f>
        <v>848064.64</v>
      </c>
    </row>
    <row r="18" spans="1:5" ht="94.5" customHeight="1" x14ac:dyDescent="0.3">
      <c r="A18" s="24" t="s">
        <v>57</v>
      </c>
      <c r="B18" s="33" t="s">
        <v>78</v>
      </c>
      <c r="C18" s="33" t="s">
        <v>56</v>
      </c>
      <c r="D18" s="34">
        <v>100</v>
      </c>
      <c r="E18" s="60">
        <v>848064.64</v>
      </c>
    </row>
    <row r="19" spans="1:5" ht="72.75" customHeight="1" x14ac:dyDescent="0.3">
      <c r="A19" s="24" t="s">
        <v>58</v>
      </c>
      <c r="B19" s="33" t="s">
        <v>79</v>
      </c>
      <c r="C19" s="34"/>
      <c r="D19" s="34"/>
      <c r="E19" s="60">
        <f>E20</f>
        <v>1772326.06</v>
      </c>
    </row>
    <row r="20" spans="1:5" ht="98.25" customHeight="1" x14ac:dyDescent="0.3">
      <c r="A20" s="44" t="s">
        <v>80</v>
      </c>
      <c r="B20" s="33" t="s">
        <v>79</v>
      </c>
      <c r="C20" s="33" t="s">
        <v>54</v>
      </c>
      <c r="D20" s="34"/>
      <c r="E20" s="60">
        <f>E21</f>
        <v>1772326.06</v>
      </c>
    </row>
    <row r="21" spans="1:5" ht="37.5" x14ac:dyDescent="0.3">
      <c r="A21" s="24" t="s">
        <v>59</v>
      </c>
      <c r="B21" s="33" t="s">
        <v>79</v>
      </c>
      <c r="C21" s="33" t="s">
        <v>60</v>
      </c>
      <c r="D21" s="34"/>
      <c r="E21" s="60">
        <f>E22+E23+E24</f>
        <v>1772326.06</v>
      </c>
    </row>
    <row r="22" spans="1:5" ht="93.75" customHeight="1" x14ac:dyDescent="0.3">
      <c r="A22" s="24" t="s">
        <v>57</v>
      </c>
      <c r="B22" s="33" t="s">
        <v>79</v>
      </c>
      <c r="C22" s="33" t="s">
        <v>60</v>
      </c>
      <c r="D22" s="34">
        <v>100</v>
      </c>
      <c r="E22" s="60">
        <v>1363581.71</v>
      </c>
    </row>
    <row r="23" spans="1:5" ht="33" x14ac:dyDescent="0.3">
      <c r="A23" s="68" t="s">
        <v>61</v>
      </c>
      <c r="B23" s="33" t="s">
        <v>79</v>
      </c>
      <c r="C23" s="33" t="s">
        <v>60</v>
      </c>
      <c r="D23" s="34">
        <v>200</v>
      </c>
      <c r="E23" s="60">
        <v>400604.35</v>
      </c>
    </row>
    <row r="24" spans="1:5" ht="18.75" x14ac:dyDescent="0.3">
      <c r="A24" s="24" t="s">
        <v>62</v>
      </c>
      <c r="B24" s="33" t="s">
        <v>79</v>
      </c>
      <c r="C24" s="33" t="s">
        <v>60</v>
      </c>
      <c r="D24" s="34">
        <v>800</v>
      </c>
      <c r="E24" s="60">
        <v>8140</v>
      </c>
    </row>
    <row r="25" spans="1:5" ht="18.75" x14ac:dyDescent="0.3">
      <c r="A25" s="24" t="s">
        <v>105</v>
      </c>
      <c r="B25" s="33" t="s">
        <v>104</v>
      </c>
      <c r="C25" s="34"/>
      <c r="D25" s="34"/>
      <c r="E25" s="60">
        <f>E26</f>
        <v>99884</v>
      </c>
    </row>
    <row r="26" spans="1:5" ht="75" x14ac:dyDescent="0.3">
      <c r="A26" s="44" t="s">
        <v>113</v>
      </c>
      <c r="B26" s="33" t="s">
        <v>104</v>
      </c>
      <c r="C26" s="25">
        <v>1200000000</v>
      </c>
      <c r="D26" s="34"/>
      <c r="E26" s="60">
        <f>E27+E29</f>
        <v>99884</v>
      </c>
    </row>
    <row r="27" spans="1:5" ht="49.5" x14ac:dyDescent="0.3">
      <c r="A27" s="68" t="s">
        <v>148</v>
      </c>
      <c r="B27" s="33" t="s">
        <v>104</v>
      </c>
      <c r="C27" s="25">
        <v>1200009020</v>
      </c>
      <c r="D27" s="34"/>
      <c r="E27" s="60">
        <f>E28</f>
        <v>2500</v>
      </c>
    </row>
    <row r="28" spans="1:5" ht="31.5" x14ac:dyDescent="0.3">
      <c r="A28" s="73" t="s">
        <v>61</v>
      </c>
      <c r="B28" s="33" t="s">
        <v>104</v>
      </c>
      <c r="C28" s="25">
        <v>1200009020</v>
      </c>
      <c r="D28" s="34">
        <v>200</v>
      </c>
      <c r="E28" s="60">
        <v>2500</v>
      </c>
    </row>
    <row r="29" spans="1:5" ht="18.75" x14ac:dyDescent="0.3">
      <c r="A29" s="24" t="s">
        <v>112</v>
      </c>
      <c r="B29" s="33" t="s">
        <v>104</v>
      </c>
      <c r="C29" s="25">
        <v>1200092360</v>
      </c>
      <c r="D29" s="34"/>
      <c r="E29" s="60">
        <v>97384</v>
      </c>
    </row>
    <row r="30" spans="1:5" ht="18.75" x14ac:dyDescent="0.3">
      <c r="A30" s="24" t="s">
        <v>62</v>
      </c>
      <c r="B30" s="33" t="s">
        <v>104</v>
      </c>
      <c r="C30" s="25">
        <v>1200092360</v>
      </c>
      <c r="D30" s="25">
        <v>800</v>
      </c>
      <c r="E30" s="60">
        <v>68690</v>
      </c>
    </row>
    <row r="31" spans="1:5" s="27" customFormat="1" ht="18.75" x14ac:dyDescent="0.3">
      <c r="A31" s="7" t="s">
        <v>81</v>
      </c>
      <c r="B31" s="30" t="s">
        <v>82</v>
      </c>
      <c r="C31" s="31"/>
      <c r="D31" s="31"/>
      <c r="E31" s="59">
        <f>E32</f>
        <v>90420</v>
      </c>
    </row>
    <row r="32" spans="1:5" ht="21.75" customHeight="1" x14ac:dyDescent="0.3">
      <c r="A32" s="24" t="s">
        <v>83</v>
      </c>
      <c r="B32" s="33" t="s">
        <v>84</v>
      </c>
      <c r="C32" s="33" t="s">
        <v>124</v>
      </c>
      <c r="D32" s="34"/>
      <c r="E32" s="60">
        <f>E33</f>
        <v>90420</v>
      </c>
    </row>
    <row r="33" spans="1:5" ht="75" x14ac:dyDescent="0.3">
      <c r="A33" s="24" t="s">
        <v>63</v>
      </c>
      <c r="B33" s="33" t="s">
        <v>84</v>
      </c>
      <c r="C33" s="33" t="s">
        <v>123</v>
      </c>
      <c r="D33" s="34"/>
      <c r="E33" s="60">
        <f>E34+E35</f>
        <v>90420</v>
      </c>
    </row>
    <row r="34" spans="1:5" ht="18.75" x14ac:dyDescent="0.3">
      <c r="A34" s="24" t="s">
        <v>64</v>
      </c>
      <c r="B34" s="33" t="s">
        <v>84</v>
      </c>
      <c r="C34" s="33" t="s">
        <v>123</v>
      </c>
      <c r="D34" s="34">
        <v>100</v>
      </c>
      <c r="E34" s="60">
        <v>85415.78</v>
      </c>
    </row>
    <row r="35" spans="1:5" ht="19.5" customHeight="1" x14ac:dyDescent="0.3">
      <c r="A35" s="24" t="s">
        <v>61</v>
      </c>
      <c r="B35" s="33" t="s">
        <v>84</v>
      </c>
      <c r="C35" s="33" t="s">
        <v>123</v>
      </c>
      <c r="D35" s="34">
        <v>200</v>
      </c>
      <c r="E35" s="60">
        <v>5004.22</v>
      </c>
    </row>
    <row r="36" spans="1:5" s="27" customFormat="1" ht="56.25" x14ac:dyDescent="0.3">
      <c r="A36" s="7" t="s">
        <v>85</v>
      </c>
      <c r="B36" s="30" t="s">
        <v>86</v>
      </c>
      <c r="C36" s="31"/>
      <c r="D36" s="31"/>
      <c r="E36" s="59">
        <f>E37+E42</f>
        <v>256689.40000000002</v>
      </c>
    </row>
    <row r="37" spans="1:5" ht="18.75" x14ac:dyDescent="0.3">
      <c r="A37" s="24" t="s">
        <v>87</v>
      </c>
      <c r="B37" s="33" t="s">
        <v>88</v>
      </c>
      <c r="C37" s="34"/>
      <c r="D37" s="34"/>
      <c r="E37" s="60">
        <f>E38</f>
        <v>186689.40000000002</v>
      </c>
    </row>
    <row r="38" spans="1:5" ht="93.75" x14ac:dyDescent="0.3">
      <c r="A38" s="57" t="s">
        <v>192</v>
      </c>
      <c r="B38" s="33" t="s">
        <v>88</v>
      </c>
      <c r="C38" s="34">
        <v>1600000000</v>
      </c>
      <c r="D38" s="34"/>
      <c r="E38" s="60">
        <f>E39</f>
        <v>186689.40000000002</v>
      </c>
    </row>
    <row r="39" spans="1:5" ht="37.5" x14ac:dyDescent="0.3">
      <c r="A39" s="24" t="s">
        <v>65</v>
      </c>
      <c r="B39" s="33" t="s">
        <v>88</v>
      </c>
      <c r="C39" s="34">
        <v>1600024300</v>
      </c>
      <c r="D39" s="34"/>
      <c r="E39" s="60">
        <f>E40+E41</f>
        <v>186689.40000000002</v>
      </c>
    </row>
    <row r="40" spans="1:5" ht="87" customHeight="1" x14ac:dyDescent="0.3">
      <c r="A40" s="68" t="s">
        <v>57</v>
      </c>
      <c r="B40" s="33" t="s">
        <v>88</v>
      </c>
      <c r="C40" s="34">
        <v>1600024300</v>
      </c>
      <c r="D40" s="34">
        <v>100</v>
      </c>
      <c r="E40" s="60">
        <v>95339.44</v>
      </c>
    </row>
    <row r="41" spans="1:5" ht="37.5" x14ac:dyDescent="0.3">
      <c r="A41" s="24" t="s">
        <v>61</v>
      </c>
      <c r="B41" s="33" t="s">
        <v>88</v>
      </c>
      <c r="C41" s="34">
        <v>1600024300</v>
      </c>
      <c r="D41" s="34">
        <v>200</v>
      </c>
      <c r="E41" s="60">
        <v>91349.96</v>
      </c>
    </row>
    <row r="42" spans="1:5" ht="94.5" x14ac:dyDescent="0.3">
      <c r="A42" s="74" t="s">
        <v>171</v>
      </c>
      <c r="B42" s="71" t="s">
        <v>88</v>
      </c>
      <c r="C42" s="72">
        <v>1600074040</v>
      </c>
      <c r="D42" s="72"/>
      <c r="E42" s="67">
        <f>E43</f>
        <v>70000</v>
      </c>
    </row>
    <row r="43" spans="1:5" ht="33" x14ac:dyDescent="0.3">
      <c r="A43" s="81" t="s">
        <v>61</v>
      </c>
      <c r="B43" s="71" t="s">
        <v>88</v>
      </c>
      <c r="C43" s="72">
        <v>1600074040</v>
      </c>
      <c r="D43" s="72">
        <v>200</v>
      </c>
      <c r="E43" s="67">
        <v>70000</v>
      </c>
    </row>
    <row r="44" spans="1:5" s="27" customFormat="1" ht="18.75" x14ac:dyDescent="0.3">
      <c r="A44" s="7" t="s">
        <v>89</v>
      </c>
      <c r="B44" s="30" t="s">
        <v>90</v>
      </c>
      <c r="C44" s="31"/>
      <c r="D44" s="31"/>
      <c r="E44" s="59">
        <f>E45+E49</f>
        <v>1232514.1599999999</v>
      </c>
    </row>
    <row r="45" spans="1:5" ht="18.75" x14ac:dyDescent="0.3">
      <c r="A45" s="24" t="s">
        <v>66</v>
      </c>
      <c r="B45" s="33" t="s">
        <v>91</v>
      </c>
      <c r="C45" s="34"/>
      <c r="D45" s="34"/>
      <c r="E45" s="60">
        <f>E46</f>
        <v>1216514.1599999999</v>
      </c>
    </row>
    <row r="46" spans="1:5" ht="76.5" customHeight="1" x14ac:dyDescent="0.3">
      <c r="A46" s="44" t="s">
        <v>139</v>
      </c>
      <c r="B46" s="33" t="s">
        <v>91</v>
      </c>
      <c r="C46" s="34">
        <v>2100000000</v>
      </c>
      <c r="D46" s="34"/>
      <c r="E46" s="60">
        <f>E47</f>
        <v>1216514.1599999999</v>
      </c>
    </row>
    <row r="47" spans="1:5" ht="18.75" x14ac:dyDescent="0.3">
      <c r="A47" s="24" t="s">
        <v>66</v>
      </c>
      <c r="B47" s="33" t="s">
        <v>91</v>
      </c>
      <c r="C47" s="34">
        <v>2100003150</v>
      </c>
      <c r="D47" s="34"/>
      <c r="E47" s="60">
        <f>E48</f>
        <v>1216514.1599999999</v>
      </c>
    </row>
    <row r="48" spans="1:5" ht="37.5" x14ac:dyDescent="0.3">
      <c r="A48" s="24" t="s">
        <v>61</v>
      </c>
      <c r="B48" s="33" t="s">
        <v>91</v>
      </c>
      <c r="C48" s="34">
        <v>2100003150</v>
      </c>
      <c r="D48" s="34">
        <v>200</v>
      </c>
      <c r="E48" s="60">
        <v>1216514.1599999999</v>
      </c>
    </row>
    <row r="49" spans="1:5" ht="37.5" x14ac:dyDescent="0.3">
      <c r="A49" s="44" t="s">
        <v>118</v>
      </c>
      <c r="B49" s="55" t="s">
        <v>119</v>
      </c>
      <c r="C49" s="21"/>
      <c r="D49" s="21"/>
      <c r="E49" s="60">
        <f>E50</f>
        <v>16000</v>
      </c>
    </row>
    <row r="50" spans="1:5" ht="37.5" x14ac:dyDescent="0.3">
      <c r="A50" s="24" t="s">
        <v>61</v>
      </c>
      <c r="B50" s="55" t="s">
        <v>119</v>
      </c>
      <c r="C50" s="25">
        <v>1100003330</v>
      </c>
      <c r="D50" s="25">
        <v>200</v>
      </c>
      <c r="E50" s="60">
        <v>16000</v>
      </c>
    </row>
    <row r="51" spans="1:5" s="27" customFormat="1" ht="37.5" x14ac:dyDescent="0.3">
      <c r="A51" s="7" t="s">
        <v>92</v>
      </c>
      <c r="B51" s="30" t="s">
        <v>93</v>
      </c>
      <c r="C51" s="31"/>
      <c r="D51" s="31"/>
      <c r="E51" s="59">
        <f>E52</f>
        <v>1040169.6199999999</v>
      </c>
    </row>
    <row r="52" spans="1:5" ht="111" customHeight="1" x14ac:dyDescent="0.3">
      <c r="A52" s="44" t="s">
        <v>68</v>
      </c>
      <c r="B52" s="33" t="s">
        <v>93</v>
      </c>
      <c r="C52" s="34">
        <v>2000000000</v>
      </c>
      <c r="D52" s="34"/>
      <c r="E52" s="60">
        <f>E53+E56+E59</f>
        <v>1040169.6199999999</v>
      </c>
    </row>
    <row r="53" spans="1:5" ht="18.75" x14ac:dyDescent="0.3">
      <c r="A53" s="24" t="s">
        <v>69</v>
      </c>
      <c r="B53" s="33" t="s">
        <v>94</v>
      </c>
      <c r="C53" s="34"/>
      <c r="D53" s="34"/>
      <c r="E53" s="60">
        <f>E54</f>
        <v>42244.08</v>
      </c>
    </row>
    <row r="54" spans="1:5" ht="39.75" customHeight="1" x14ac:dyDescent="0.3">
      <c r="A54" s="95" t="s">
        <v>70</v>
      </c>
      <c r="B54" s="33" t="s">
        <v>94</v>
      </c>
      <c r="C54" s="34">
        <v>2000003610</v>
      </c>
      <c r="D54" s="34"/>
      <c r="E54" s="60">
        <f>E55</f>
        <v>42244.08</v>
      </c>
    </row>
    <row r="55" spans="1:5" ht="37.5" x14ac:dyDescent="0.3">
      <c r="A55" s="95" t="s">
        <v>61</v>
      </c>
      <c r="B55" s="33" t="s">
        <v>94</v>
      </c>
      <c r="C55" s="34">
        <v>2000003610</v>
      </c>
      <c r="D55" s="34">
        <v>200</v>
      </c>
      <c r="E55" s="60">
        <v>42244.08</v>
      </c>
    </row>
    <row r="56" spans="1:5" ht="24" customHeight="1" x14ac:dyDescent="0.3">
      <c r="A56" s="96" t="s">
        <v>149</v>
      </c>
      <c r="B56" s="33" t="s">
        <v>150</v>
      </c>
      <c r="C56" s="34"/>
      <c r="D56" s="34"/>
      <c r="E56" s="60">
        <f>E57</f>
        <v>57153.48</v>
      </c>
    </row>
    <row r="57" spans="1:5" ht="27" customHeight="1" x14ac:dyDescent="0.3">
      <c r="A57" s="96" t="s">
        <v>151</v>
      </c>
      <c r="B57" s="33" t="s">
        <v>150</v>
      </c>
      <c r="C57" s="34">
        <v>2090003560</v>
      </c>
      <c r="D57" s="34"/>
      <c r="E57" s="60">
        <f>E58</f>
        <v>57153.48</v>
      </c>
    </row>
    <row r="58" spans="1:5" ht="36" customHeight="1" x14ac:dyDescent="0.3">
      <c r="A58" s="97" t="s">
        <v>61</v>
      </c>
      <c r="B58" s="33" t="s">
        <v>150</v>
      </c>
      <c r="C58" s="34">
        <v>2090003560</v>
      </c>
      <c r="D58" s="34">
        <v>200</v>
      </c>
      <c r="E58" s="60">
        <v>57153.48</v>
      </c>
    </row>
    <row r="59" spans="1:5" ht="21.75" customHeight="1" x14ac:dyDescent="0.3">
      <c r="A59" s="24" t="s">
        <v>95</v>
      </c>
      <c r="B59" s="33" t="s">
        <v>96</v>
      </c>
      <c r="C59" s="34"/>
      <c r="D59" s="34"/>
      <c r="E59" s="60">
        <f>E60+E64+E65</f>
        <v>940772.05999999994</v>
      </c>
    </row>
    <row r="60" spans="1:5" ht="37.5" x14ac:dyDescent="0.3">
      <c r="A60" s="35" t="s">
        <v>71</v>
      </c>
      <c r="B60" s="33" t="s">
        <v>96</v>
      </c>
      <c r="C60" s="34">
        <v>2000006050</v>
      </c>
      <c r="D60" s="34"/>
      <c r="E60" s="60">
        <f>E61+E62</f>
        <v>705101.44</v>
      </c>
    </row>
    <row r="61" spans="1:5" ht="96.75" customHeight="1" x14ac:dyDescent="0.3">
      <c r="A61" s="35" t="s">
        <v>57</v>
      </c>
      <c r="B61" s="33" t="s">
        <v>96</v>
      </c>
      <c r="C61" s="34">
        <v>2000006050</v>
      </c>
      <c r="D61" s="34">
        <v>100</v>
      </c>
      <c r="E61" s="60">
        <v>267757.17</v>
      </c>
    </row>
    <row r="62" spans="1:5" ht="37.5" x14ac:dyDescent="0.3">
      <c r="A62" s="24" t="s">
        <v>61</v>
      </c>
      <c r="B62" s="33" t="s">
        <v>96</v>
      </c>
      <c r="C62" s="34">
        <v>2000006050</v>
      </c>
      <c r="D62" s="34">
        <v>200</v>
      </c>
      <c r="E62" s="60">
        <v>437344.27</v>
      </c>
    </row>
    <row r="63" spans="1:5" ht="18.75" customHeight="1" x14ac:dyDescent="0.3">
      <c r="A63" s="95" t="s">
        <v>173</v>
      </c>
      <c r="B63" s="33" t="s">
        <v>96</v>
      </c>
      <c r="C63" s="34">
        <v>2000006400</v>
      </c>
      <c r="D63" s="34"/>
      <c r="E63" s="60"/>
    </row>
    <row r="64" spans="1:5" ht="37.5" x14ac:dyDescent="0.3">
      <c r="A64" s="24" t="s">
        <v>61</v>
      </c>
      <c r="B64" s="33" t="s">
        <v>96</v>
      </c>
      <c r="C64" s="34">
        <v>2000006400</v>
      </c>
      <c r="D64" s="34">
        <v>200</v>
      </c>
      <c r="E64" s="60">
        <v>1670.62</v>
      </c>
    </row>
    <row r="65" spans="1:5" ht="82.5" x14ac:dyDescent="0.3">
      <c r="A65" s="68" t="s">
        <v>67</v>
      </c>
      <c r="B65" s="33" t="s">
        <v>96</v>
      </c>
      <c r="C65" s="34">
        <v>20000074040</v>
      </c>
      <c r="D65" s="34"/>
      <c r="E65" s="60">
        <f>E66</f>
        <v>234000</v>
      </c>
    </row>
    <row r="66" spans="1:5" ht="37.5" x14ac:dyDescent="0.3">
      <c r="A66" s="24" t="s">
        <v>61</v>
      </c>
      <c r="B66" s="33" t="s">
        <v>96</v>
      </c>
      <c r="C66" s="34">
        <v>20000074040</v>
      </c>
      <c r="D66" s="34">
        <v>200</v>
      </c>
      <c r="E66" s="60">
        <v>234000</v>
      </c>
    </row>
    <row r="67" spans="1:5" ht="37.5" x14ac:dyDescent="0.3">
      <c r="A67" s="78" t="s">
        <v>129</v>
      </c>
      <c r="B67" s="30" t="s">
        <v>128</v>
      </c>
      <c r="C67" s="79"/>
      <c r="D67" s="77"/>
      <c r="E67" s="59">
        <f>E68</f>
        <v>208475.64</v>
      </c>
    </row>
    <row r="68" spans="1:5" s="50" customFormat="1" ht="112.5" x14ac:dyDescent="0.3">
      <c r="A68" s="44" t="s">
        <v>68</v>
      </c>
      <c r="B68" s="33" t="s">
        <v>128</v>
      </c>
      <c r="C68" s="64" t="s">
        <v>126</v>
      </c>
      <c r="D68" s="51"/>
      <c r="E68" s="60">
        <f>E69+E71</f>
        <v>208475.64</v>
      </c>
    </row>
    <row r="69" spans="1:5" s="50" customFormat="1" ht="37.5" x14ac:dyDescent="0.3">
      <c r="A69" s="24" t="s">
        <v>152</v>
      </c>
      <c r="B69" s="33" t="s">
        <v>128</v>
      </c>
      <c r="C69" s="64" t="s">
        <v>153</v>
      </c>
      <c r="D69" s="51"/>
      <c r="E69" s="60">
        <f>E70</f>
        <v>12475.64</v>
      </c>
    </row>
    <row r="70" spans="1:5" s="50" customFormat="1" ht="37.5" x14ac:dyDescent="0.3">
      <c r="A70" s="24" t="s">
        <v>61</v>
      </c>
      <c r="B70" s="33" t="s">
        <v>128</v>
      </c>
      <c r="C70" s="64" t="s">
        <v>153</v>
      </c>
      <c r="D70" s="76">
        <v>200</v>
      </c>
      <c r="E70" s="60">
        <v>12475.64</v>
      </c>
    </row>
    <row r="71" spans="1:5" ht="94.5" x14ac:dyDescent="0.3">
      <c r="A71" s="101" t="s">
        <v>171</v>
      </c>
      <c r="B71" s="33" t="s">
        <v>128</v>
      </c>
      <c r="C71" s="64" t="s">
        <v>125</v>
      </c>
      <c r="D71" s="29"/>
      <c r="E71" s="60">
        <f>E72</f>
        <v>196000</v>
      </c>
    </row>
    <row r="72" spans="1:5" ht="37.5" x14ac:dyDescent="0.3">
      <c r="A72" s="24" t="s">
        <v>61</v>
      </c>
      <c r="B72" s="33" t="s">
        <v>128</v>
      </c>
      <c r="C72" s="64" t="s">
        <v>125</v>
      </c>
      <c r="D72" s="29" t="s">
        <v>130</v>
      </c>
      <c r="E72" s="60">
        <v>196000</v>
      </c>
    </row>
    <row r="73" spans="1:5" s="27" customFormat="1" ht="18.75" x14ac:dyDescent="0.3">
      <c r="A73" s="20" t="s">
        <v>120</v>
      </c>
      <c r="B73" s="77" t="s">
        <v>121</v>
      </c>
      <c r="C73" s="31"/>
      <c r="D73" s="31"/>
      <c r="E73" s="59">
        <f>E74</f>
        <v>173633.1</v>
      </c>
    </row>
    <row r="74" spans="1:5" ht="75" x14ac:dyDescent="0.3">
      <c r="A74" s="54" t="s">
        <v>136</v>
      </c>
      <c r="B74" s="56">
        <v>1001</v>
      </c>
      <c r="C74" s="64" t="s">
        <v>138</v>
      </c>
      <c r="D74" s="51"/>
      <c r="E74" s="60">
        <f>E75</f>
        <v>173633.1</v>
      </c>
    </row>
    <row r="75" spans="1:5" ht="44.25" customHeight="1" x14ac:dyDescent="0.3">
      <c r="A75" s="52" t="s">
        <v>172</v>
      </c>
      <c r="B75" s="56">
        <v>1001</v>
      </c>
      <c r="C75" s="64" t="s">
        <v>127</v>
      </c>
      <c r="D75" s="29"/>
      <c r="E75" s="60">
        <f>E76</f>
        <v>173633.1</v>
      </c>
    </row>
    <row r="76" spans="1:5" ht="23.25" customHeight="1" x14ac:dyDescent="0.3">
      <c r="A76" s="52" t="s">
        <v>64</v>
      </c>
      <c r="B76" s="56">
        <v>1001</v>
      </c>
      <c r="C76" s="64" t="s">
        <v>127</v>
      </c>
      <c r="D76" s="29" t="s">
        <v>72</v>
      </c>
      <c r="E76" s="60">
        <v>173633.1</v>
      </c>
    </row>
  </sheetData>
  <mergeCells count="5">
    <mergeCell ref="A7:E7"/>
    <mergeCell ref="A8:E8"/>
    <mergeCell ref="A9:E9"/>
    <mergeCell ref="A10:E10"/>
    <mergeCell ref="B4:D4"/>
  </mergeCells>
  <pageMargins left="0.82677165354330717" right="0.43307086614173229" top="0.27559055118110237" bottom="0.39370078740157483" header="0.27559055118110237" footer="0.51181102362204722"/>
  <pageSetup paperSize="9" scale="78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8"/>
  <sheetViews>
    <sheetView zoomScale="90" zoomScaleNormal="90" workbookViewId="0">
      <selection activeCell="E14" sqref="E14"/>
    </sheetView>
  </sheetViews>
  <sheetFormatPr defaultRowHeight="15" x14ac:dyDescent="0.25"/>
  <cols>
    <col min="1" max="1" width="29.5703125" customWidth="1"/>
    <col min="2" max="2" width="40.140625" customWidth="1"/>
    <col min="3" max="3" width="15.42578125" customWidth="1"/>
  </cols>
  <sheetData>
    <row r="1" spans="1:3" s="102" customFormat="1" ht="15.75" x14ac:dyDescent="0.25">
      <c r="C1" s="103" t="s">
        <v>174</v>
      </c>
    </row>
    <row r="2" spans="1:3" s="102" customFormat="1" ht="15.75" x14ac:dyDescent="0.25">
      <c r="C2" s="103" t="s">
        <v>47</v>
      </c>
    </row>
    <row r="3" spans="1:3" s="102" customFormat="1" ht="15.75" x14ac:dyDescent="0.25">
      <c r="C3" s="103" t="s">
        <v>1</v>
      </c>
    </row>
    <row r="4" spans="1:3" s="102" customFormat="1" ht="15.75" x14ac:dyDescent="0.25">
      <c r="B4" s="104"/>
      <c r="C4" s="105" t="s">
        <v>193</v>
      </c>
    </row>
    <row r="5" spans="1:3" s="102" customFormat="1" ht="15.75" x14ac:dyDescent="0.25">
      <c r="C5" s="103" t="s">
        <v>175</v>
      </c>
    </row>
    <row r="6" spans="1:3" s="102" customFormat="1" ht="15.75" x14ac:dyDescent="0.25">
      <c r="C6" s="103" t="s">
        <v>190</v>
      </c>
    </row>
    <row r="7" spans="1:3" s="102" customFormat="1" ht="15.75" x14ac:dyDescent="0.25">
      <c r="C7" s="103" t="s">
        <v>191</v>
      </c>
    </row>
    <row r="8" spans="1:3" s="102" customFormat="1" ht="15.75" x14ac:dyDescent="0.25"/>
    <row r="9" spans="1:3" s="102" customFormat="1" ht="65.25" customHeight="1" x14ac:dyDescent="0.25">
      <c r="A9" s="129" t="s">
        <v>188</v>
      </c>
      <c r="B9" s="129"/>
      <c r="C9" s="129"/>
    </row>
    <row r="10" spans="1:3" s="102" customFormat="1" ht="15.75" x14ac:dyDescent="0.25"/>
    <row r="11" spans="1:3" s="102" customFormat="1" ht="15.75" x14ac:dyDescent="0.25"/>
    <row r="12" spans="1:3" s="102" customFormat="1" ht="141.75" x14ac:dyDescent="0.25">
      <c r="A12" s="106" t="s">
        <v>176</v>
      </c>
      <c r="B12" s="106" t="s">
        <v>177</v>
      </c>
      <c r="C12" s="106" t="s">
        <v>178</v>
      </c>
    </row>
    <row r="13" spans="1:3" s="102" customFormat="1" ht="15.75" x14ac:dyDescent="0.25">
      <c r="A13" s="107"/>
      <c r="B13" s="108" t="s">
        <v>179</v>
      </c>
      <c r="C13" s="109">
        <f>C14</f>
        <v>31530.900000000373</v>
      </c>
    </row>
    <row r="14" spans="1:3" s="102" customFormat="1" ht="66.75" customHeight="1" x14ac:dyDescent="0.25">
      <c r="A14" s="110">
        <v>791</v>
      </c>
      <c r="B14" s="107" t="s">
        <v>189</v>
      </c>
      <c r="C14" s="111">
        <f>C15</f>
        <v>31530.900000000373</v>
      </c>
    </row>
    <row r="15" spans="1:3" s="102" customFormat="1" ht="31.5" x14ac:dyDescent="0.25">
      <c r="A15" s="107" t="s">
        <v>180</v>
      </c>
      <c r="B15" s="107" t="s">
        <v>181</v>
      </c>
      <c r="C15" s="111">
        <f>C16</f>
        <v>31530.900000000373</v>
      </c>
    </row>
    <row r="16" spans="1:3" s="102" customFormat="1" ht="31.5" x14ac:dyDescent="0.25">
      <c r="A16" s="107" t="s">
        <v>182</v>
      </c>
      <c r="B16" s="107" t="s">
        <v>183</v>
      </c>
      <c r="C16" s="111">
        <f>C17+C18</f>
        <v>31530.900000000373</v>
      </c>
    </row>
    <row r="17" spans="1:4" s="102" customFormat="1" ht="47.25" x14ac:dyDescent="0.25">
      <c r="A17" s="107" t="s">
        <v>184</v>
      </c>
      <c r="B17" s="107" t="s">
        <v>185</v>
      </c>
      <c r="C17" s="111">
        <v>-5690645.7199999997</v>
      </c>
      <c r="D17" s="104"/>
    </row>
    <row r="18" spans="1:4" s="102" customFormat="1" ht="47.25" x14ac:dyDescent="0.25">
      <c r="A18" s="107" t="s">
        <v>186</v>
      </c>
      <c r="B18" s="112" t="s">
        <v>187</v>
      </c>
      <c r="C18" s="111">
        <v>5722176.6200000001</v>
      </c>
      <c r="D18" s="104"/>
    </row>
  </sheetData>
  <mergeCells count="1">
    <mergeCell ref="A9:C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 доходы</vt:lpstr>
      <vt:lpstr>Прил.2 ведомств.</vt:lpstr>
      <vt:lpstr>Прил.3 по разд.</vt:lpstr>
      <vt:lpstr>Прил.4 Источн.</vt:lpstr>
    </vt:vector>
  </TitlesOfParts>
  <Company>Economist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П</cp:lastModifiedBy>
  <cp:lastPrinted>2022-05-30T06:42:42Z</cp:lastPrinted>
  <dcterms:created xsi:type="dcterms:W3CDTF">2017-05-11T09:49:56Z</dcterms:created>
  <dcterms:modified xsi:type="dcterms:W3CDTF">2022-05-30T06:50:08Z</dcterms:modified>
</cp:coreProperties>
</file>