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5120" windowHeight="7710" tabRatio="813" activeTab="0"/>
  </bookViews>
  <sheets>
    <sheet name="Прил.1 адм-торы" sheetId="1" r:id="rId1"/>
    <sheet name="Прил. 2 источники" sheetId="2" r:id="rId2"/>
    <sheet name="Прил. 3 доходы" sheetId="3" r:id="rId3"/>
    <sheet name="Прил. 4 доходы" sheetId="4" r:id="rId4"/>
    <sheet name="Прил.5 по разд." sheetId="5" r:id="rId5"/>
    <sheet name="Прил.6 по разд." sheetId="6" r:id="rId6"/>
    <sheet name="Прил.7 цел.ст." sheetId="7" r:id="rId7"/>
    <sheet name="Прил.8 цел.ст." sheetId="8" r:id="rId8"/>
    <sheet name="Прил.9 ведомств." sheetId="9" r:id="rId9"/>
    <sheet name="Прил.10 ведомств." sheetId="10" r:id="rId10"/>
    <sheet name="прил.11МБТ" sheetId="11" r:id="rId11"/>
    <sheet name="прил.12МБТ" sheetId="12" r:id="rId12"/>
    <sheet name="Лист1" sheetId="13" r:id="rId13"/>
  </sheets>
  <definedNames/>
  <calcPr fullCalcOnLoad="1"/>
</workbook>
</file>

<file path=xl/sharedStrings.xml><?xml version="1.0" encoding="utf-8"?>
<sst xmlns="http://schemas.openxmlformats.org/spreadsheetml/2006/main" count="867" uniqueCount="272">
  <si>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</si>
  <si>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</si>
  <si>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муниципального района Белебеевский район Республики Башкортостан</t>
  </si>
  <si>
    <t>Приложение 1</t>
  </si>
  <si>
    <t xml:space="preserve"> 1 08 04020 01 0000 110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</si>
  <si>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</si>
  <si>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</si>
  <si>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</si>
  <si>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</si>
  <si>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</si>
  <si>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</si>
  <si>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</si>
  <si>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</si>
  <si>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</si>
  <si>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</si>
  <si>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</si>
  <si>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</si>
  <si>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</si>
  <si>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</si>
  <si>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</si>
  <si>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</si>
  <si>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</si>
  <si>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</si>
  <si>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</si>
  <si>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</si>
  <si>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</si>
  <si>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</si>
  <si>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</si>
  <si>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</si>
  <si>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</si>
  <si>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</si>
  <si>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</si>
  <si>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</si>
  <si>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</si>
  <si>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</si>
  <si>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</si>
  <si>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</si>
  <si>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</si>
  <si>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</si>
  <si>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</si>
  <si>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</si>
  <si>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1 13 00000 00 0000 000</t>
  </si>
  <si>
    <t>Доходы, поступающие в порядке возмещения расходов, понесенных в связи с эксплуатацией  имущества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</si>
  <si>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</si>
  <si>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</si>
  <si>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</si>
  <si>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</si>
  <si>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</si>
  <si>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</si>
  <si>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</si>
  <si>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</si>
  <si>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</si>
  <si>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</si>
  <si>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</si>
  <si>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</si>
  <si>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</si>
  <si>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</si>
  <si>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</si>
  <si>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</si>
  <si>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</si>
  <si>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</si>
  <si>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</si>
  <si>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</si>
  <si>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</si>
  <si>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</si>
  <si>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</si>
  <si>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</si>
  <si>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</si>
  <si>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</si>
  <si>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</si>
  <si>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</si>
  <si>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</si>
  <si>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</si>
  <si>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</si>
  <si>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0502</t>
  </si>
  <si>
    <t>Благоустройство</t>
  </si>
  <si>
    <t>0503</t>
  </si>
  <si>
    <t>Мероприятия по благоустройству территорий населенных пунктов</t>
  </si>
  <si>
    <t>Приложение 10</t>
  </si>
  <si>
    <t>Условно утвержденные расходы</t>
  </si>
  <si>
    <t>Иные расходы</t>
  </si>
  <si>
    <t>Приложение 11</t>
  </si>
  <si>
    <t>Ведомство</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</si>
  <si>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</si>
  <si>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</si>
  <si>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</si>
  <si>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</si>
  <si>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</si>
  <si>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</si>
  <si>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</si>
  <si>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</si>
  <si>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</si>
  <si>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</si>
  <si>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</si>
  <si>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</si>
  <si>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</si>
  <si>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</si>
  <si>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</si>
  <si>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</si>
  <si>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</si>
  <si>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</si>
  <si>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</si>
  <si>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</si>
  <si>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</si>
  <si>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</si>
  <si>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</si>
  <si>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</si>
  <si>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</si>
  <si>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</si>
  <si>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</si>
  <si>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</si>
  <si>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</si>
  <si>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</si>
  <si>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</si>
  <si>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</si>
  <si>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</si>
  <si>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</si>
  <si>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</si>
  <si>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</si>
  <si>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</si>
  <si>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Прочие доходы от оказания платных услуг (работ) получателями средств бюджетов сельских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</si>
  <si>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</si>
  <si>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</si>
  <si>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</si>
  <si>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</si>
  <si>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</si>
  <si>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</si>
  <si>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</si>
  <si>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</si>
  <si>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</si>
  <si>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</si>
  <si>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</si>
  <si>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</si>
  <si>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</si>
  <si>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</si>
  <si>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</si>
  <si>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</si>
  <si>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</si>
  <si>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</si>
  <si>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</si>
  <si>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</si>
  <si>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</si>
  <si>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</si>
  <si>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</si>
  <si>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</si>
  <si>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</si>
  <si>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</si>
  <si>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</si>
  <si>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</si>
  <si>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</si>
  <si>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</si>
  <si>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</si>
  <si>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</si>
  <si>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</si>
  <si>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</si>
  <si>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</si>
  <si>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</si>
  <si>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Другие вопросы в области жилищно-коммунального хозяйства</t>
  </si>
  <si>
    <t>0505</t>
  </si>
  <si>
    <t>Управление имуществом,находящийся в собственности</t>
  </si>
  <si>
    <t>0113</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</si>
  <si>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</si>
  <si>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</si>
  <si>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</si>
  <si>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</si>
  <si>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Муниципальная программа "Управление имуществом,находящийся в собственности муниципального района"</t>
  </si>
  <si>
    <t>2021 год</t>
  </si>
  <si>
    <t>Муниципальная программа "Развитие транспортной системы муниципального района Белебеевский район Республики Башкортостан</t>
  </si>
  <si>
    <t>201010356</t>
  </si>
  <si>
    <t>Муниципальная программа "Развитие транспортной системы муниципального района Белебеевский район Республики Башкортостан"</t>
  </si>
  <si>
    <t>к решению Совета сельского поселения Баженовский сельсовет</t>
  </si>
  <si>
    <t xml:space="preserve">«О бюджете сельского поселения Баженовский сельсовет  </t>
  </si>
  <si>
    <t>«О бюджете сельского поселения Баженовский сельсовет</t>
  </si>
  <si>
    <t xml:space="preserve">Перечень главных администраторов 
доходов бюджета сельского поселения Баженовский сельсовет 
муниципального района Белебеевский район Республики Башкортостан </t>
  </si>
  <si>
    <t>Администрация сельского поселения Баженовский сельсовет муниципального района Белебеевский район Республики Башкортостан</t>
  </si>
  <si>
    <t>Администрация сельского поселения Баженовский сельсовет муниципального района  Белебеевский район  Республики Башкортостан</t>
  </si>
  <si>
    <t>к решению Совета сельского поселения Баженовский  сельсовет</t>
  </si>
  <si>
    <t>«О бюджете сельского поселения Баженовский  сельсовет</t>
  </si>
  <si>
    <t xml:space="preserve">к решению Совета сельского поселения Баженовский сельсовет </t>
  </si>
  <si>
    <t xml:space="preserve">«О бюджете сельского поселения Баженовский сельсовет </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</si>
  <si>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</si>
  <si>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</si>
  <si>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Баженовский сельсовет муниципальном районе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</si>
  <si>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Баженовский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</si>
  <si>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Баженовский сельсовет муниципальном районе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</si>
  <si>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Баженовский сельсовет муниципального района Белебеевский район Республики Башкортостан"</t>
  </si>
  <si>
    <t>Администрация сельского поселения Баженовский сельсовет  муниципального района Белебеевский район Республики Башкортостан</t>
  </si>
  <si>
    <t>СОЦИАЛЬНАЯ ПОЛИТИКА</t>
  </si>
  <si>
    <t>Муниципальная программа "Социальная поддержка отдельных категорий граждан в муниципальном районе Белебеевский район  Республики Башкортостан"</t>
  </si>
  <si>
    <t>1001</t>
  </si>
  <si>
    <t>0200000000</t>
  </si>
  <si>
    <t>Пенсионное обеспечение</t>
  </si>
  <si>
    <t>Доплата к пенсии муниципальных служащих</t>
  </si>
  <si>
    <t>0200002300</t>
  </si>
  <si>
    <t>Социальное обеспечение и иные выплаты населению</t>
  </si>
  <si>
    <t>300</t>
  </si>
  <si>
    <t>Приложение 12</t>
  </si>
  <si>
    <t>Наименование бюджета</t>
  </si>
  <si>
    <t>сумма (тыс. рублей)</t>
  </si>
  <si>
    <t xml:space="preserve">Итого </t>
  </si>
  <si>
    <t>Бюджет  муниципального района Белебеевский район Республики Башкортостан</t>
  </si>
  <si>
    <t>2</t>
  </si>
  <si>
    <t>5</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</si>
  <si>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</si>
  <si>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Баженовский сельсовет муниципального района Белебеевский район Республики Башкортостан"</t>
  </si>
  <si>
    <t>1 17 14030 10 0000 150</t>
  </si>
  <si>
    <t>1 17 02020 10 0000 180</t>
  </si>
  <si>
    <t>1 18 01520 10 0000 150</t>
  </si>
  <si>
    <t>1 18 02500 10 0000 150</t>
  </si>
  <si>
    <t>Иные доходы бюджета сельского поселения Баженовский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Баженовский сельсовет муниципального района Белебеевский район Республики Башкортостан в пределах их компетенции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</si>
  <si>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</si>
  <si>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1 11 05025 10 0000 120</t>
  </si>
  <si>
    <r>
      <t xml:space="preserve">2 02 15001 10 0000 </t>
    </r>
    <r>
      <rPr>
        <sz val="14"/>
        <color indexed="12"/>
        <rFont val="Times New Roman"/>
        <family val="1"/>
      </rPr>
      <t>150</t>
    </r>
  </si>
  <si>
    <r>
      <t xml:space="preserve">2 02 15002 10 0000 </t>
    </r>
    <r>
      <rPr>
        <sz val="14"/>
        <color indexed="12"/>
        <rFont val="Times New Roman"/>
        <family val="1"/>
      </rPr>
      <t>150</t>
    </r>
  </si>
  <si>
    <r>
      <t xml:space="preserve">2 02 35118 10 0000 </t>
    </r>
    <r>
      <rPr>
        <sz val="14"/>
        <color indexed="12"/>
        <rFont val="Times New Roman"/>
        <family val="1"/>
      </rPr>
      <t>150</t>
    </r>
  </si>
  <si>
    <r>
      <t xml:space="preserve">2 02 40014 10 0000 </t>
    </r>
    <r>
      <rPr>
        <sz val="14"/>
        <color indexed="12"/>
        <rFont val="Times New Roman"/>
        <family val="1"/>
      </rPr>
      <t>150</t>
    </r>
  </si>
  <si>
    <r>
      <t xml:space="preserve">2 02 49999 10 </t>
    </r>
    <r>
      <rPr>
        <sz val="14"/>
        <color indexed="12"/>
        <rFont val="Times New Roman"/>
        <family val="1"/>
      </rPr>
      <t>7404</t>
    </r>
    <r>
      <rPr>
        <sz val="14"/>
        <rFont val="Times New Roman"/>
        <family val="1"/>
      </rPr>
      <t xml:space="preserve"> </t>
    </r>
    <r>
      <rPr>
        <sz val="14"/>
        <color indexed="12"/>
        <rFont val="Times New Roman"/>
        <family val="1"/>
      </rPr>
      <t>150</t>
    </r>
  </si>
  <si>
    <t>от ____ декабря 2019 года №_____</t>
  </si>
  <si>
    <t>на 2020 год и плановый период 2021 и 2022 годов»</t>
  </si>
  <si>
    <t xml:space="preserve">Поступления доходов в бюджет сельского поселения Баженовский сельсовет муниципального района Белебеевский район Республики Башкортостан на  2020 год
</t>
  </si>
  <si>
    <t>1 11 05035 10 0000 120</t>
  </si>
  <si>
    <t xml:space="preserve">Поступления доходов в бюджет  сельского поселения Баженовский  сельсовет муниципального района Белебеевский район Республики Башкортостан на плановый  2021 и 2022 годов  </t>
  </si>
  <si>
    <t>2021год</t>
  </si>
  <si>
    <t>2022 год</t>
  </si>
  <si>
    <t>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2020 год</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</si>
  <si>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2021 и 2022 годов  </t>
  </si>
  <si>
    <t>87,9</t>
  </si>
  <si>
    <t>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2020 год</t>
  </si>
  <si>
    <t>791</t>
  </si>
  <si>
    <t xml:space="preserve">Ведомственная структура расходов бюджета сельского поселения Баженовский сельсовет муниципального района Белебеевский район Республики Башкортостан на плановый период 2021 и 2022 годов  </t>
  </si>
  <si>
    <t>Размеры межбюджетных трансфертов, передаваемых бюджетом сельского поселения Баженовский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2020 год</t>
  </si>
  <si>
    <t>Размеры межбюджетных трансфертов, передаваемых бюджетом сельского поселения Баженовский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2021   и 2022 годы</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</si>
  <si>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</si>
  <si>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</si>
  <si>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Доходы от эксплуатации и использования имущества автомобильных дорог, находящихся в собственности сельских поселений</t>
  </si>
  <si>
    <t xml:space="preserve">1 16 10030 10 0000 140
</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</si>
  <si>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</si>
  <si>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</si>
  <si>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</si>
  <si>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</si>
  <si>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</si>
  <si>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</si>
  <si>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</si>
  <si>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</si>
  <si>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</si>
  <si>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</si>
  <si>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</si>
  <si>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</si>
  <si>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</si>
  <si>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1 16 07030 10 0000 140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</si>
  <si>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</si>
  <si>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1 16 07040 10 0000 140
</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</si>
  <si>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сельского поселенияъ</t>
  </si>
  <si>
    <t>1 16 09040 11 0000 140</t>
  </si>
  <si>
    <t>Денежные средства, изымаемые в собственность городского округа с внутригородским делением в соответствии с решениями судов (за исключением обвинительных приговоров судов)</t>
  </si>
  <si>
    <t xml:space="preserve">1 16 10061 10 0000 140
</t>
  </si>
  <si>
    <t xml:space="preserve">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</si>
  <si>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</si>
  <si>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</si>
  <si>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</si>
  <si>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</si>
  <si>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</si>
  <si>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</si>
  <si>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 xml:space="preserve">       &lt;1&gt; В части доходов, зачисляемых в бюджет сельского поселения Баженовский сельсовет муниципального района Белебеевский район Республики Башкортостан в пределах компетенции главных администраторов доходов бюджета сельского поселения Баженовский сельсовет  муниципального района Белебеевский район Республики Башкортостан.
       &lt;2&gt; Администраторами доходов бюджета сельского поселения Баженовский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Баженовский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сельского поселения Баженовский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</si>
  <si>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Код классификации источников финансирования бюджета</t>
  </si>
  <si>
    <t>группы, подгруппы, статьи и вида</t>
  </si>
  <si>
    <t xml:space="preserve">Перечень
главных администраторов источников финансирования дефицита
бюджета сельского поселения Баженовский сельсовет муниципального  района Белебеевский район  Республики Башкортостан </t>
  </si>
  <si>
    <t>вид, подвида</t>
  </si>
  <si>
    <t>Муниципальная программа «Пожарная безопасность в сельском поселении Баженовский сельсовет муниципальном районе Белебеевский район Республики Башкортостан"</t>
  </si>
  <si>
    <t>Муниципальная программа «Пожарная безопасность в сельском поселении Баженовский сельсовет муниципальном районе Белебеевский район Республики Башкортостан "</t>
  </si>
  <si>
    <t xml:space="preserve">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целевым статьям (муниципальным программам поселения и непрограммным направлениям деятельности), группам видов расходов классификации расходов бюджетов на плановый период  2021 и 2022 годов  </t>
  </si>
  <si>
    <t>Распределение бюджетных ассигнований сельского поселения Баженовский сельсовет  муниципального района Белебеевский район Республики Башкортостан по целевым статьям (муниципальным программам  поселения и непрограммным направлениям деятельности), группам видов расходов классификации расходов бюджетов  на 2020 год</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</si>
</sst>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50">
    <font>
      <sz val="11"/>
      <color theme="1"/>
      <name val="Calibri"/>
      <family val="2"/>
    </font>
    <font>
      <sz val="11"/>
      <color indexed="8"/>
      <name val="Calibri"/>
      <family val="2"/>
    </font>
    <font>
      <sz val="14"/>
      <name val="Times New Roman"/>
      <family val="1"/>
    </font>
    <font>
      <sz val="10"/>
      <name val="Arial"/>
      <family val="2"/>
    </font>
    <font>
      <b/>
      <sz val="14"/>
      <name val="Times New Roman"/>
      <family val="1"/>
    </font>
    <font>
      <sz val="14"/>
      <name val="Calibri"/>
      <family val="2"/>
    </font>
    <font>
      <sz val="14"/>
      <color indexed="12"/>
      <name val="Times New Roman"/>
      <family val="1"/>
    </font>
    <font>
      <b/>
      <sz val="14"/>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2"/>
      <name val="Calibri"/>
      <family val="2"/>
    </font>
    <font>
      <sz val="14"/>
      <color indexed="8"/>
      <name val="Calibri"/>
      <family val="2"/>
    </font>
    <font>
      <sz val="14"/>
      <color indexed="8"/>
      <name val="Times New Roman"/>
      <family val="1"/>
    </font>
    <font>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FF"/>
      <name val="Times New Roman"/>
      <family val="1"/>
    </font>
    <font>
      <sz val="14"/>
      <color rgb="FF0000FF"/>
      <name val="Calibri"/>
      <family val="2"/>
    </font>
    <font>
      <sz val="14"/>
      <color theme="1"/>
      <name val="Calibri"/>
      <family val="2"/>
    </font>
    <font>
      <sz val="14"/>
      <color theme="1"/>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3"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49">
    <xf numFmtId="0" fontId="0" fillId="0" borderId="0" xfId="0" applyFont="1" applyAlignment="1">
      <alignment/>
    </xf>
    <xf numFmtId="0" fontId="5" fillId="0" borderId="0" xfId="0" applyFont="1" applyAlignment="1">
      <alignment/>
    </xf>
    <xf numFmtId="0" fontId="4" fillId="0" borderId="0" xfId="52" applyFont="1" applyFill="1" applyBorder="1" applyAlignment="1">
      <alignment wrapText="1"/>
      <protection/>
    </xf>
    <xf numFmtId="0" fontId="2" fillId="0" borderId="0" xfId="52" applyFont="1">
      <alignment/>
      <protection/>
    </xf>
    <xf numFmtId="0" fontId="45" fillId="0" borderId="10" xfId="0" applyFont="1" applyBorder="1" applyAlignment="1">
      <alignment horizontal="center" wrapText="1"/>
    </xf>
    <xf numFmtId="0" fontId="4" fillId="0" borderId="10" xfId="52" applyFont="1" applyFill="1" applyBorder="1" applyAlignment="1">
      <alignment wrapText="1"/>
      <protection/>
    </xf>
    <xf numFmtId="0" fontId="2" fillId="0" borderId="0" xfId="0" applyFont="1" applyAlignment="1">
      <alignment/>
    </xf>
    <xf numFmtId="0" fontId="2" fillId="0" borderId="10" xfId="0" applyFont="1" applyBorder="1" applyAlignment="1">
      <alignment horizontal="justify" vertical="top" wrapText="1"/>
    </xf>
    <xf numFmtId="0" fontId="2" fillId="0" borderId="11" xfId="0" applyFont="1" applyBorder="1" applyAlignment="1">
      <alignment horizontal="center" wrapText="1"/>
    </xf>
    <xf numFmtId="4" fontId="2" fillId="0" borderId="0" xfId="0" applyNumberFormat="1" applyFont="1" applyFill="1" applyAlignment="1">
      <alignment horizontal="right"/>
    </xf>
    <xf numFmtId="4" fontId="2" fillId="0" borderId="10" xfId="0" applyNumberFormat="1" applyFont="1" applyFill="1" applyBorder="1" applyAlignment="1">
      <alignment horizontal="right" vertical="top" wrapText="1"/>
    </xf>
    <xf numFmtId="0" fontId="7" fillId="0" borderId="0" xfId="0" applyFont="1" applyAlignment="1">
      <alignment/>
    </xf>
    <xf numFmtId="4" fontId="5" fillId="0" borderId="0" xfId="0" applyNumberFormat="1" applyFont="1" applyFill="1" applyAlignment="1">
      <alignment/>
    </xf>
    <xf numFmtId="0" fontId="2" fillId="0" borderId="10" xfId="0" applyFont="1" applyFill="1" applyBorder="1" applyAlignment="1">
      <alignment horizontal="center" vertical="top" wrapText="1"/>
    </xf>
    <xf numFmtId="0" fontId="2" fillId="0" borderId="10" xfId="0" applyFont="1" applyFill="1" applyBorder="1" applyAlignment="1">
      <alignment horizontal="justify" vertical="top" wrapText="1"/>
    </xf>
    <xf numFmtId="0" fontId="5" fillId="0" borderId="0" xfId="0" applyFont="1" applyFill="1" applyAlignment="1">
      <alignment/>
    </xf>
    <xf numFmtId="0" fontId="2" fillId="0" borderId="10" xfId="52" applyFont="1" applyFill="1" applyBorder="1" applyAlignment="1">
      <alignment wrapText="1"/>
      <protection/>
    </xf>
    <xf numFmtId="4" fontId="2" fillId="0" borderId="10" xfId="0" applyNumberFormat="1" applyFont="1" applyFill="1" applyBorder="1" applyAlignment="1">
      <alignment horizontal="center" wrapText="1"/>
    </xf>
    <xf numFmtId="3"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4" fillId="0" borderId="10" xfId="0" applyNumberFormat="1" applyFont="1" applyFill="1" applyBorder="1" applyAlignment="1">
      <alignment wrapText="1"/>
    </xf>
    <xf numFmtId="4" fontId="5" fillId="0" borderId="0" xfId="0" applyNumberFormat="1" applyFont="1" applyFill="1" applyAlignment="1">
      <alignment/>
    </xf>
    <xf numFmtId="49" fontId="4" fillId="0" borderId="10" xfId="0" applyNumberFormat="1" applyFont="1" applyBorder="1" applyAlignment="1">
      <alignment horizontal="center" wrapText="1"/>
    </xf>
    <xf numFmtId="0" fontId="4" fillId="0" borderId="10" xfId="0" applyFont="1" applyBorder="1" applyAlignment="1">
      <alignment horizontal="center" wrapText="1"/>
    </xf>
    <xf numFmtId="49" fontId="2" fillId="0" borderId="10" xfId="0" applyNumberFormat="1" applyFont="1" applyBorder="1" applyAlignment="1">
      <alignment horizontal="center" wrapText="1"/>
    </xf>
    <xf numFmtId="172" fontId="4" fillId="0" borderId="10" xfId="0" applyNumberFormat="1" applyFont="1" applyBorder="1" applyAlignment="1">
      <alignment horizontal="right" wrapText="1"/>
    </xf>
    <xf numFmtId="172" fontId="2" fillId="0" borderId="10" xfId="0" applyNumberFormat="1" applyFont="1" applyFill="1" applyBorder="1" applyAlignment="1">
      <alignment horizontal="right" wrapText="1"/>
    </xf>
    <xf numFmtId="0" fontId="4" fillId="0" borderId="10" xfId="52" applyFont="1" applyFill="1" applyBorder="1" applyAlignment="1">
      <alignment horizontal="center"/>
      <protection/>
    </xf>
    <xf numFmtId="0" fontId="2" fillId="0" borderId="0" xfId="52" applyFont="1" applyFill="1" applyBorder="1">
      <alignment/>
      <protection/>
    </xf>
    <xf numFmtId="0" fontId="2" fillId="0" borderId="10" xfId="52" applyFont="1" applyFill="1" applyBorder="1" applyAlignment="1">
      <alignment horizontal="center"/>
      <protection/>
    </xf>
    <xf numFmtId="0" fontId="4" fillId="0" borderId="0" xfId="52" applyFont="1" applyFill="1" applyBorder="1">
      <alignment/>
      <protection/>
    </xf>
    <xf numFmtId="172" fontId="4" fillId="0" borderId="10" xfId="0" applyNumberFormat="1" applyFont="1" applyFill="1" applyBorder="1" applyAlignment="1">
      <alignment horizontal="right" wrapText="1"/>
    </xf>
    <xf numFmtId="173" fontId="2" fillId="0" borderId="0" xfId="52" applyNumberFormat="1" applyFont="1" applyFill="1" applyBorder="1" applyAlignment="1">
      <alignment wrapText="1"/>
      <protection/>
    </xf>
    <xf numFmtId="0" fontId="2" fillId="0" borderId="0" xfId="52" applyFont="1" applyFill="1" applyBorder="1" applyAlignment="1">
      <alignment wrapText="1"/>
      <protection/>
    </xf>
    <xf numFmtId="0" fontId="2" fillId="0" borderId="10" xfId="52" applyFont="1" applyFill="1" applyBorder="1" applyAlignment="1">
      <alignment horizontal="center" wrapText="1"/>
      <protection/>
    </xf>
    <xf numFmtId="0" fontId="7" fillId="0" borderId="0" xfId="0" applyFont="1" applyAlignment="1">
      <alignment horizontal="left" wrapText="1"/>
    </xf>
    <xf numFmtId="0" fontId="2" fillId="0" borderId="10" xfId="0" applyFont="1" applyBorder="1" applyAlignment="1">
      <alignment horizontal="left" vertical="top" wrapText="1"/>
    </xf>
    <xf numFmtId="172" fontId="4" fillId="0" borderId="10" xfId="52" applyNumberFormat="1" applyFont="1" applyFill="1" applyBorder="1" applyAlignment="1">
      <alignment horizontal="right"/>
      <protection/>
    </xf>
    <xf numFmtId="172" fontId="2" fillId="0" borderId="10" xfId="52" applyNumberFormat="1" applyFont="1" applyFill="1" applyBorder="1" applyAlignment="1">
      <alignment horizontal="right"/>
      <protection/>
    </xf>
    <xf numFmtId="3" fontId="2" fillId="0" borderId="10" xfId="0" applyNumberFormat="1" applyFont="1" applyFill="1" applyBorder="1" applyAlignment="1">
      <alignment horizontal="center" vertical="top" wrapText="1"/>
    </xf>
    <xf numFmtId="4" fontId="4" fillId="33" borderId="10" xfId="0" applyNumberFormat="1" applyFont="1" applyFill="1" applyBorder="1" applyAlignment="1">
      <alignment horizontal="right" wrapText="1"/>
    </xf>
    <xf numFmtId="4" fontId="2" fillId="33" borderId="10" xfId="0" applyNumberFormat="1" applyFont="1" applyFill="1" applyBorder="1" applyAlignment="1">
      <alignment horizontal="right" wrapText="1"/>
    </xf>
    <xf numFmtId="4" fontId="4" fillId="33" borderId="10" xfId="0" applyNumberFormat="1" applyFont="1" applyFill="1" applyBorder="1" applyAlignment="1">
      <alignment wrapText="1"/>
    </xf>
    <xf numFmtId="4" fontId="2" fillId="33" borderId="10" xfId="0" applyNumberFormat="1" applyFont="1" applyFill="1" applyBorder="1" applyAlignment="1">
      <alignment horizontal="right" vertical="center" wrapText="1"/>
    </xf>
    <xf numFmtId="0" fontId="2" fillId="0" borderId="10" xfId="0" applyFont="1" applyBorder="1" applyAlignment="1">
      <alignment horizontal="center" vertical="top"/>
    </xf>
    <xf numFmtId="0" fontId="4" fillId="0" borderId="10" xfId="0" applyFont="1" applyFill="1" applyBorder="1" applyAlignment="1">
      <alignment wrapText="1"/>
    </xf>
    <xf numFmtId="172" fontId="2" fillId="0" borderId="10" xfId="0" applyNumberFormat="1" applyFont="1" applyBorder="1" applyAlignment="1">
      <alignment horizontal="right" wrapText="1"/>
    </xf>
    <xf numFmtId="172" fontId="4" fillId="33" borderId="10" xfId="0" applyNumberFormat="1" applyFont="1" applyFill="1" applyBorder="1" applyAlignment="1">
      <alignment horizontal="right" wrapText="1"/>
    </xf>
    <xf numFmtId="49" fontId="2"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right"/>
    </xf>
    <xf numFmtId="0" fontId="2" fillId="0" borderId="0" xfId="0" applyFont="1" applyFill="1" applyBorder="1" applyAlignment="1">
      <alignment/>
    </xf>
    <xf numFmtId="49" fontId="4" fillId="0" borderId="10" xfId="0" applyNumberFormat="1" applyFont="1" applyFill="1" applyBorder="1" applyAlignment="1">
      <alignment horizontal="center" wrapText="1"/>
    </xf>
    <xf numFmtId="49" fontId="4" fillId="0" borderId="12" xfId="0" applyNumberFormat="1" applyFont="1" applyFill="1" applyBorder="1" applyAlignment="1">
      <alignment horizontal="center"/>
    </xf>
    <xf numFmtId="0" fontId="2" fillId="0" borderId="10" xfId="0" applyFont="1" applyFill="1" applyBorder="1" applyAlignment="1">
      <alignment wrapText="1"/>
    </xf>
    <xf numFmtId="49" fontId="2" fillId="0" borderId="10" xfId="0" applyNumberFormat="1" applyFont="1" applyFill="1" applyBorder="1" applyAlignment="1">
      <alignment horizontal="right"/>
    </xf>
    <xf numFmtId="0" fontId="4" fillId="0" borderId="0" xfId="52" applyFont="1" applyBorder="1" applyAlignment="1">
      <alignment horizontal="center"/>
      <protection/>
    </xf>
    <xf numFmtId="0" fontId="2" fillId="0" borderId="0" xfId="52" applyFont="1" applyBorder="1" applyAlignment="1">
      <alignment horizontal="right"/>
      <protection/>
    </xf>
    <xf numFmtId="0" fontId="2" fillId="0" borderId="10" xfId="0" applyFont="1" applyBorder="1" applyAlignment="1">
      <alignment vertical="top" wrapText="1"/>
    </xf>
    <xf numFmtId="0" fontId="2" fillId="0" borderId="10" xfId="0" applyFont="1" applyBorder="1" applyAlignment="1">
      <alignment horizontal="center" wrapText="1"/>
    </xf>
    <xf numFmtId="0" fontId="4" fillId="0" borderId="10" xfId="0" applyFont="1" applyBorder="1" applyAlignment="1">
      <alignment vertical="top" wrapText="1"/>
    </xf>
    <xf numFmtId="0" fontId="2" fillId="0" borderId="0" xfId="52" applyFont="1" applyAlignment="1">
      <alignment horizontal="right"/>
      <protection/>
    </xf>
    <xf numFmtId="2" fontId="2" fillId="33" borderId="10" xfId="0" applyNumberFormat="1" applyFont="1" applyFill="1" applyBorder="1" applyAlignment="1">
      <alignment wrapText="1"/>
    </xf>
    <xf numFmtId="2" fontId="2" fillId="0" borderId="10" xfId="0" applyNumberFormat="1" applyFont="1" applyBorder="1" applyAlignment="1">
      <alignment wrapText="1"/>
    </xf>
    <xf numFmtId="4" fontId="4" fillId="0" borderId="10" xfId="0" applyNumberFormat="1" applyFont="1" applyBorder="1" applyAlignment="1">
      <alignment horizontal="center" wrapText="1"/>
    </xf>
    <xf numFmtId="4" fontId="4" fillId="0" borderId="10" xfId="0" applyNumberFormat="1" applyFont="1" applyBorder="1" applyAlignment="1">
      <alignment horizontal="right" wrapText="1"/>
    </xf>
    <xf numFmtId="0" fontId="45" fillId="0" borderId="0" xfId="52" applyFont="1" applyFill="1" applyBorder="1">
      <alignment/>
      <protection/>
    </xf>
    <xf numFmtId="4" fontId="4" fillId="0" borderId="10" xfId="0" applyNumberFormat="1" applyFont="1" applyFill="1" applyBorder="1" applyAlignment="1">
      <alignment horizontal="right"/>
    </xf>
    <xf numFmtId="4" fontId="2" fillId="0" borderId="10" xfId="0" applyNumberFormat="1" applyFont="1" applyFill="1" applyBorder="1" applyAlignment="1">
      <alignment horizontal="right"/>
    </xf>
    <xf numFmtId="49" fontId="2" fillId="0" borderId="0" xfId="52" applyNumberFormat="1" applyFont="1" applyFill="1" applyBorder="1" applyAlignment="1">
      <alignment/>
      <protection/>
    </xf>
    <xf numFmtId="0" fontId="2" fillId="0" borderId="0" xfId="52" applyFont="1" applyFill="1" applyBorder="1" applyAlignment="1">
      <alignment/>
      <protection/>
    </xf>
    <xf numFmtId="4" fontId="2" fillId="0" borderId="0" xfId="52" applyNumberFormat="1" applyFont="1" applyFill="1" applyBorder="1" applyAlignment="1">
      <alignment horizontal="right"/>
      <protection/>
    </xf>
    <xf numFmtId="172" fontId="4" fillId="0" borderId="10" xfId="0" applyNumberFormat="1" applyFont="1" applyFill="1" applyBorder="1" applyAlignment="1">
      <alignment horizontal="right"/>
    </xf>
    <xf numFmtId="172" fontId="2" fillId="0" borderId="10" xfId="0" applyNumberFormat="1" applyFont="1" applyFill="1" applyBorder="1" applyAlignment="1">
      <alignment horizontal="right"/>
    </xf>
    <xf numFmtId="0" fontId="4" fillId="0" borderId="10" xfId="0" applyFont="1" applyBorder="1" applyAlignment="1">
      <alignment horizontal="right" wrapText="1"/>
    </xf>
    <xf numFmtId="0" fontId="2" fillId="0" borderId="10" xfId="0" applyFont="1" applyBorder="1" applyAlignment="1">
      <alignment horizontal="right" wrapText="1"/>
    </xf>
    <xf numFmtId="173" fontId="2" fillId="0" borderId="10" xfId="0" applyNumberFormat="1" applyFont="1" applyBorder="1" applyAlignment="1">
      <alignment horizontal="right" wrapText="1"/>
    </xf>
    <xf numFmtId="4" fontId="2" fillId="0" borderId="0" xfId="52" applyNumberFormat="1" applyFont="1" applyFill="1" applyBorder="1">
      <alignment/>
      <protection/>
    </xf>
    <xf numFmtId="49" fontId="2" fillId="0" borderId="0" xfId="52" applyNumberFormat="1" applyFont="1" applyFill="1" applyBorder="1" applyAlignment="1">
      <alignment wrapText="1"/>
      <protection/>
    </xf>
    <xf numFmtId="49" fontId="2" fillId="0" borderId="10" xfId="52" applyNumberFormat="1" applyFont="1" applyFill="1" applyBorder="1" applyAlignment="1">
      <alignment horizontal="center" wrapText="1"/>
      <protection/>
    </xf>
    <xf numFmtId="0" fontId="2" fillId="0" borderId="10" xfId="0" applyFont="1" applyBorder="1" applyAlignment="1">
      <alignment horizontal="center"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5" fillId="0" borderId="0" xfId="0" applyFont="1" applyAlignment="1">
      <alignment horizontal="center"/>
    </xf>
    <xf numFmtId="0" fontId="4" fillId="0" borderId="0" xfId="0" applyFont="1" applyFill="1" applyAlignment="1">
      <alignment horizontal="center" wrapText="1"/>
    </xf>
    <xf numFmtId="0" fontId="2" fillId="0" borderId="10" xfId="52" applyFont="1" applyFill="1" applyBorder="1" applyAlignment="1">
      <alignment horizontal="right" wrapText="1"/>
      <protection/>
    </xf>
    <xf numFmtId="0" fontId="2" fillId="0" borderId="0" xfId="52" applyFont="1" applyFill="1" applyBorder="1" applyAlignment="1">
      <alignment horizontal="right"/>
      <protection/>
    </xf>
    <xf numFmtId="0" fontId="8" fillId="0" borderId="0" xfId="0" applyFont="1" applyAlignment="1">
      <alignment/>
    </xf>
    <xf numFmtId="0" fontId="8" fillId="0" borderId="0" xfId="0" applyFont="1" applyAlignment="1">
      <alignment horizontal="center"/>
    </xf>
    <xf numFmtId="0" fontId="46" fillId="0" borderId="0" xfId="0" applyFont="1" applyFill="1" applyAlignment="1">
      <alignment/>
    </xf>
    <xf numFmtId="3" fontId="4" fillId="0" borderId="10" xfId="0" applyNumberFormat="1" applyFont="1" applyBorder="1" applyAlignment="1">
      <alignment horizontal="center" vertical="top" wrapText="1"/>
    </xf>
    <xf numFmtId="3" fontId="2" fillId="0" borderId="10" xfId="0" applyNumberFormat="1" applyFont="1" applyBorder="1" applyAlignment="1">
      <alignment horizontal="center" vertical="top" wrapText="1"/>
    </xf>
    <xf numFmtId="0" fontId="5" fillId="0" borderId="0" xfId="0" applyFont="1" applyFill="1" applyAlignment="1">
      <alignment horizontal="center"/>
    </xf>
    <xf numFmtId="0" fontId="2" fillId="0" borderId="0" xfId="52" applyFont="1" applyFill="1" applyBorder="1" applyAlignment="1">
      <alignment horizontal="center"/>
      <protection/>
    </xf>
    <xf numFmtId="0" fontId="4" fillId="0" borderId="10" xfId="52" applyFont="1" applyFill="1" applyBorder="1" applyAlignment="1">
      <alignment horizontal="center" wrapText="1"/>
      <protection/>
    </xf>
    <xf numFmtId="0" fontId="2" fillId="0" borderId="0" xfId="52" applyFont="1" applyFill="1" applyBorder="1" applyAlignment="1">
      <alignment horizontal="center" wrapText="1"/>
      <protection/>
    </xf>
    <xf numFmtId="0" fontId="5" fillId="0" borderId="0" xfId="0" applyFont="1" applyAlignment="1">
      <alignment/>
    </xf>
    <xf numFmtId="0" fontId="47" fillId="0" borderId="0" xfId="0" applyFont="1" applyAlignment="1">
      <alignment/>
    </xf>
    <xf numFmtId="0" fontId="4" fillId="0" borderId="10" xfId="52" applyFont="1" applyFill="1" applyBorder="1" applyAlignment="1">
      <alignment horizontal="center" vertical="center"/>
      <protection/>
    </xf>
    <xf numFmtId="2" fontId="4" fillId="0" borderId="10" xfId="52" applyNumberFormat="1" applyFont="1" applyFill="1" applyBorder="1" applyAlignment="1">
      <alignment horizontal="center" wrapText="1"/>
      <protection/>
    </xf>
    <xf numFmtId="0" fontId="2" fillId="0" borderId="10" xfId="52" applyFont="1" applyBorder="1" applyAlignment="1">
      <alignment wrapText="1"/>
      <protection/>
    </xf>
    <xf numFmtId="172" fontId="2" fillId="0" borderId="10" xfId="52" applyNumberFormat="1" applyFont="1" applyFill="1" applyBorder="1" applyAlignment="1">
      <alignment/>
      <protection/>
    </xf>
    <xf numFmtId="0" fontId="4" fillId="0" borderId="10" xfId="52" applyFont="1" applyFill="1" applyBorder="1" applyAlignment="1">
      <alignment horizontal="left"/>
      <protection/>
    </xf>
    <xf numFmtId="172" fontId="4" fillId="0" borderId="10" xfId="52" applyNumberFormat="1" applyFont="1" applyFill="1" applyBorder="1" applyAlignment="1">
      <alignment/>
      <protection/>
    </xf>
    <xf numFmtId="3" fontId="48" fillId="0" borderId="10" xfId="0" applyNumberFormat="1" applyFont="1" applyFill="1" applyBorder="1" applyAlignment="1">
      <alignment horizontal="center" vertical="top" wrapText="1"/>
    </xf>
    <xf numFmtId="0" fontId="48" fillId="0" borderId="10" xfId="0" applyFont="1" applyFill="1" applyBorder="1" applyAlignment="1">
      <alignment horizontal="justify" vertical="top" wrapText="1"/>
    </xf>
    <xf numFmtId="4" fontId="2" fillId="33" borderId="11"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0" fontId="2" fillId="0" borderId="10" xfId="0" applyFont="1" applyBorder="1" applyAlignment="1">
      <alignment horizontal="center" wrapText="1"/>
    </xf>
    <xf numFmtId="0" fontId="2" fillId="0" borderId="0" xfId="0" applyFont="1" applyAlignment="1">
      <alignment horizontal="right" wrapText="1"/>
    </xf>
    <xf numFmtId="0" fontId="49" fillId="0" borderId="0" xfId="0" applyFont="1" applyAlignment="1">
      <alignment horizontal="right" wrapText="1"/>
    </xf>
    <xf numFmtId="0" fontId="2" fillId="0" borderId="0" xfId="0" applyFont="1" applyAlignment="1">
      <alignment horizontal="justify" wrapText="1"/>
    </xf>
    <xf numFmtId="0" fontId="2" fillId="0" borderId="0" xfId="0" applyFont="1" applyAlignment="1">
      <alignment horizontal="justify"/>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10" xfId="0" applyFont="1" applyBorder="1" applyAlignment="1">
      <alignment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alignment horizontal="center" wrapText="1"/>
    </xf>
    <xf numFmtId="0" fontId="4" fillId="0" borderId="0" xfId="0" applyFont="1" applyAlignment="1">
      <alignment horizontal="center"/>
    </xf>
    <xf numFmtId="0" fontId="5" fillId="0" borderId="0" xfId="0" applyFont="1" applyAlignment="1">
      <alignment horizontal="center"/>
    </xf>
    <xf numFmtId="0" fontId="2" fillId="0" borderId="0" xfId="0" applyFont="1" applyFill="1" applyAlignment="1">
      <alignment horizontal="right" wrapText="1"/>
    </xf>
    <xf numFmtId="0" fontId="4" fillId="0" borderId="0" xfId="0" applyFont="1" applyFill="1" applyAlignment="1">
      <alignment horizontal="center" wrapText="1"/>
    </xf>
    <xf numFmtId="0" fontId="2" fillId="0" borderId="13" xfId="0" applyFont="1" applyFill="1" applyBorder="1" applyAlignment="1">
      <alignment horizontal="center" vertical="top" wrapText="1"/>
    </xf>
    <xf numFmtId="0" fontId="2" fillId="0" borderId="11" xfId="0"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4" fontId="2" fillId="0" borderId="12" xfId="0" applyNumberFormat="1" applyFont="1" applyFill="1" applyBorder="1" applyAlignment="1">
      <alignment horizontal="center" vertical="top" wrapText="1"/>
    </xf>
    <xf numFmtId="0" fontId="49" fillId="0" borderId="0" xfId="0" applyFont="1" applyFill="1" applyAlignment="1">
      <alignment horizontal="right" wrapText="1"/>
    </xf>
    <xf numFmtId="0" fontId="2" fillId="0" borderId="0" xfId="52" applyFont="1" applyAlignment="1">
      <alignment horizontal="right" wrapText="1"/>
      <protection/>
    </xf>
    <xf numFmtId="0" fontId="4" fillId="0" borderId="0" xfId="52" applyFont="1" applyFill="1" applyBorder="1" applyAlignment="1">
      <alignment horizontal="center"/>
      <protection/>
    </xf>
    <xf numFmtId="0" fontId="4" fillId="0" borderId="0" xfId="52" applyFont="1" applyFill="1" applyBorder="1" applyAlignment="1">
      <alignment horizontal="center" wrapText="1"/>
      <protection/>
    </xf>
    <xf numFmtId="0" fontId="2" fillId="0" borderId="0" xfId="52" applyFont="1" applyFill="1" applyBorder="1" applyAlignment="1">
      <alignment horizontal="right" wrapText="1"/>
      <protection/>
    </xf>
    <xf numFmtId="0" fontId="49" fillId="0" borderId="0" xfId="52" applyFont="1" applyAlignment="1">
      <alignment horizontal="right" wrapText="1"/>
      <protection/>
    </xf>
    <xf numFmtId="0" fontId="2" fillId="0" borderId="15" xfId="52" applyFont="1" applyFill="1" applyBorder="1" applyAlignment="1">
      <alignment horizontal="right" wrapText="1"/>
      <protection/>
    </xf>
    <xf numFmtId="0" fontId="4" fillId="0" borderId="13" xfId="52" applyFont="1" applyFill="1" applyBorder="1" applyAlignment="1">
      <alignment horizontal="center" vertical="center" wrapText="1"/>
      <protection/>
    </xf>
    <xf numFmtId="0" fontId="4" fillId="0" borderId="11" xfId="52" applyFont="1" applyFill="1" applyBorder="1" applyAlignment="1">
      <alignment horizontal="center" vertical="center" wrapText="1"/>
      <protection/>
    </xf>
    <xf numFmtId="0" fontId="4" fillId="0" borderId="10" xfId="52" applyFont="1" applyFill="1" applyBorder="1" applyAlignment="1">
      <alignment horizontal="center" vertical="center" wrapText="1"/>
      <protection/>
    </xf>
    <xf numFmtId="0" fontId="4" fillId="0" borderId="13" xfId="52" applyFont="1" applyFill="1" applyBorder="1" applyAlignment="1">
      <alignment horizontal="center" wrapText="1"/>
      <protection/>
    </xf>
    <xf numFmtId="0" fontId="4" fillId="0" borderId="11" xfId="52" applyFont="1" applyFill="1" applyBorder="1" applyAlignment="1">
      <alignment horizontal="center" wrapText="1"/>
      <protection/>
    </xf>
    <xf numFmtId="4" fontId="4" fillId="0" borderId="13" xfId="52" applyNumberFormat="1" applyFont="1" applyFill="1" applyBorder="1" applyAlignment="1">
      <alignment horizontal="center" wrapText="1"/>
      <protection/>
    </xf>
    <xf numFmtId="4" fontId="4" fillId="0" borderId="11" xfId="52" applyNumberFormat="1" applyFont="1" applyFill="1" applyBorder="1" applyAlignment="1">
      <alignment horizontal="center" wrapText="1"/>
      <protection/>
    </xf>
    <xf numFmtId="0" fontId="2" fillId="0" borderId="0" xfId="52" applyFont="1" applyAlignment="1">
      <alignment horizontal="right"/>
      <protection/>
    </xf>
    <xf numFmtId="0" fontId="4" fillId="0" borderId="0" xfId="52" applyFont="1" applyAlignment="1">
      <alignment horizontal="center" vertical="center" wrapText="1"/>
      <protection/>
    </xf>
    <xf numFmtId="0" fontId="4" fillId="0" borderId="10" xfId="52" applyFont="1" applyFill="1" applyBorder="1" applyAlignment="1">
      <alignment horizontal="center" vertical="center"/>
      <protection/>
    </xf>
    <xf numFmtId="2" fontId="4" fillId="0" borderId="14" xfId="52" applyNumberFormat="1" applyFont="1" applyFill="1" applyBorder="1" applyAlignment="1">
      <alignment horizontal="center" vertical="center" wrapText="1"/>
      <protection/>
    </xf>
    <xf numFmtId="2" fontId="4" fillId="0" borderId="12" xfId="52" applyNumberFormat="1"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62"/>
  <sheetViews>
    <sheetView tabSelected="1" zoomScale="70" zoomScaleNormal="70" zoomScalePageLayoutView="0" workbookViewId="0" topLeftCell="A1">
      <selection activeCell="B11" sqref="B11"/>
    </sheetView>
  </sheetViews>
  <sheetFormatPr defaultColWidth="9.140625" defaultRowHeight="15"/>
  <cols>
    <col min="1" max="1" width="11.00390625" style="88" customWidth="1"/>
    <col min="2" max="2" width="31.7109375" style="89" customWidth="1"/>
    <col min="3" max="3" width="56.28125" style="88" customWidth="1"/>
    <col min="4" max="16384" width="9.140625" style="88" customWidth="1"/>
  </cols>
  <sheetData>
    <row r="1" spans="1:3" s="6" customFormat="1" ht="18.75">
      <c r="A1" s="110" t="s">
        <v>3</v>
      </c>
      <c r="B1" s="110"/>
      <c r="C1" s="110"/>
    </row>
    <row r="2" spans="1:3" s="6" customFormat="1" ht="18.75" customHeight="1">
      <c r="A2" s="110" t="s">
        <v>170</v>
      </c>
      <c r="B2" s="110"/>
      <c r="C2" s="110"/>
    </row>
    <row r="3" spans="1:3" s="6" customFormat="1" ht="18.75" customHeight="1">
      <c r="A3" s="110" t="s">
        <v>2</v>
      </c>
      <c r="B3" s="110"/>
      <c r="C3" s="110"/>
    </row>
    <row r="4" spans="1:3" s="6" customFormat="1" ht="18.75" customHeight="1">
      <c r="A4" s="111" t="s">
        <v>217</v>
      </c>
      <c r="B4" s="111"/>
      <c r="C4" s="111"/>
    </row>
    <row r="5" spans="1:3" s="6" customFormat="1" ht="18.75" customHeight="1">
      <c r="A5" s="110" t="s">
        <v>171</v>
      </c>
      <c r="B5" s="110"/>
      <c r="C5" s="110"/>
    </row>
    <row r="6" spans="1:3" s="6" customFormat="1" ht="18.75" customHeight="1">
      <c r="A6" s="110" t="s">
        <v>2</v>
      </c>
      <c r="B6" s="110"/>
      <c r="C6" s="110"/>
    </row>
    <row r="7" spans="1:3" s="6" customFormat="1" ht="18.75" customHeight="1">
      <c r="A7" s="110" t="s">
        <v>218</v>
      </c>
      <c r="B7" s="110"/>
      <c r="C7" s="110"/>
    </row>
    <row r="8" spans="1:3" ht="88.5" customHeight="1">
      <c r="A8" s="114" t="s">
        <v>173</v>
      </c>
      <c r="B8" s="115"/>
      <c r="C8" s="115"/>
    </row>
    <row r="10" spans="1:3" ht="37.5" customHeight="1">
      <c r="A10" s="109" t="s">
        <v>8</v>
      </c>
      <c r="B10" s="109"/>
      <c r="C10" s="109" t="s">
        <v>9</v>
      </c>
    </row>
    <row r="11" spans="1:3" ht="75">
      <c r="A11" s="60" t="s">
        <v>10</v>
      </c>
      <c r="B11" s="60" t="s">
        <v>267</v>
      </c>
      <c r="C11" s="109"/>
    </row>
    <row r="12" spans="1:3" ht="18.75">
      <c r="A12" s="8">
        <v>1</v>
      </c>
      <c r="B12" s="8">
        <v>2</v>
      </c>
      <c r="C12" s="8">
        <v>3</v>
      </c>
    </row>
    <row r="13" spans="1:3" ht="75">
      <c r="A13" s="83">
        <v>791</v>
      </c>
      <c r="B13" s="83"/>
      <c r="C13" s="82" t="s">
        <v>174</v>
      </c>
    </row>
    <row r="14" spans="1:3" ht="150">
      <c r="A14" s="81">
        <v>791</v>
      </c>
      <c r="B14" s="59" t="s">
        <v>4</v>
      </c>
      <c r="C14" s="7" t="s">
        <v>233</v>
      </c>
    </row>
    <row r="15" spans="1:3" ht="75">
      <c r="A15" s="81">
        <v>791</v>
      </c>
      <c r="B15" s="59" t="s">
        <v>84</v>
      </c>
      <c r="C15" s="7" t="s">
        <v>234</v>
      </c>
    </row>
    <row r="16" spans="1:3" ht="93.75">
      <c r="A16" s="81">
        <v>791</v>
      </c>
      <c r="B16" s="59" t="s">
        <v>85</v>
      </c>
      <c r="C16" s="7" t="s">
        <v>86</v>
      </c>
    </row>
    <row r="17" spans="1:3" ht="56.25">
      <c r="A17" s="81">
        <v>791</v>
      </c>
      <c r="B17" s="59" t="s">
        <v>87</v>
      </c>
      <c r="C17" s="7" t="s">
        <v>88</v>
      </c>
    </row>
    <row r="18" spans="1:3" ht="56.25">
      <c r="A18" s="81">
        <v>791</v>
      </c>
      <c r="B18" s="59" t="s">
        <v>89</v>
      </c>
      <c r="C18" s="7" t="s">
        <v>42</v>
      </c>
    </row>
    <row r="19" spans="1:3" ht="37.5">
      <c r="A19" s="81">
        <v>791</v>
      </c>
      <c r="B19" s="59" t="s">
        <v>90</v>
      </c>
      <c r="C19" s="7" t="s">
        <v>91</v>
      </c>
    </row>
    <row r="20" spans="1:3" ht="168.75">
      <c r="A20" s="81">
        <v>791</v>
      </c>
      <c r="B20" s="59" t="s">
        <v>235</v>
      </c>
      <c r="C20" s="7" t="s">
        <v>236</v>
      </c>
    </row>
    <row r="21" spans="1:3" ht="93.75">
      <c r="A21" s="81">
        <v>791</v>
      </c>
      <c r="B21" s="59" t="s">
        <v>237</v>
      </c>
      <c r="C21" s="7" t="s">
        <v>238</v>
      </c>
    </row>
    <row r="22" spans="1:3" ht="112.5">
      <c r="A22" s="81">
        <v>791</v>
      </c>
      <c r="B22" s="59" t="s">
        <v>239</v>
      </c>
      <c r="C22" s="7" t="s">
        <v>240</v>
      </c>
    </row>
    <row r="23" spans="1:3" ht="93.75">
      <c r="A23" s="81">
        <v>791</v>
      </c>
      <c r="B23" s="59" t="s">
        <v>241</v>
      </c>
      <c r="C23" s="7" t="s">
        <v>242</v>
      </c>
    </row>
    <row r="24" spans="1:3" ht="75">
      <c r="A24" s="81">
        <v>791</v>
      </c>
      <c r="B24" s="59" t="s">
        <v>243</v>
      </c>
      <c r="C24" s="7" t="s">
        <v>244</v>
      </c>
    </row>
    <row r="25" spans="1:3" ht="131.25">
      <c r="A25" s="81">
        <v>791</v>
      </c>
      <c r="B25" s="59" t="s">
        <v>245</v>
      </c>
      <c r="C25" s="7" t="s">
        <v>246</v>
      </c>
    </row>
    <row r="26" spans="1:3" ht="37.5">
      <c r="A26" s="81">
        <v>791</v>
      </c>
      <c r="B26" s="59" t="s">
        <v>92</v>
      </c>
      <c r="C26" s="7" t="s">
        <v>93</v>
      </c>
    </row>
    <row r="27" spans="1:3" ht="37.5">
      <c r="A27" s="81">
        <v>791</v>
      </c>
      <c r="B27" s="59" t="s">
        <v>94</v>
      </c>
      <c r="C27" s="7" t="s">
        <v>43</v>
      </c>
    </row>
    <row r="28" spans="1:3" ht="37.5">
      <c r="A28" s="81">
        <v>791</v>
      </c>
      <c r="B28" s="59" t="s">
        <v>205</v>
      </c>
      <c r="C28" s="7" t="s">
        <v>95</v>
      </c>
    </row>
    <row r="29" spans="1:3" ht="18.75">
      <c r="A29" s="81">
        <v>791</v>
      </c>
      <c r="B29" s="59" t="s">
        <v>5</v>
      </c>
      <c r="C29" s="7" t="s">
        <v>6</v>
      </c>
    </row>
    <row r="30" spans="1:3" ht="225">
      <c r="A30" s="83"/>
      <c r="B30" s="59"/>
      <c r="C30" s="82" t="s">
        <v>209</v>
      </c>
    </row>
    <row r="31" spans="1:3" ht="93.75">
      <c r="A31" s="81"/>
      <c r="B31" s="59" t="s">
        <v>96</v>
      </c>
      <c r="C31" s="7" t="s">
        <v>97</v>
      </c>
    </row>
    <row r="32" spans="1:3" ht="75">
      <c r="A32" s="81"/>
      <c r="B32" s="59" t="s">
        <v>98</v>
      </c>
      <c r="C32" s="7" t="s">
        <v>99</v>
      </c>
    </row>
    <row r="33" spans="1:3" ht="112.5">
      <c r="A33" s="81"/>
      <c r="B33" s="59" t="s">
        <v>100</v>
      </c>
      <c r="C33" s="7" t="s">
        <v>101</v>
      </c>
    </row>
    <row r="34" spans="1:3" ht="93.75">
      <c r="A34" s="81"/>
      <c r="B34" s="59" t="s">
        <v>102</v>
      </c>
      <c r="C34" s="7" t="s">
        <v>103</v>
      </c>
    </row>
    <row r="35" spans="1:3" ht="75">
      <c r="A35" s="81"/>
      <c r="B35" s="59" t="s">
        <v>104</v>
      </c>
      <c r="C35" s="7" t="s">
        <v>105</v>
      </c>
    </row>
    <row r="36" spans="1:3" ht="56.25">
      <c r="A36" s="81"/>
      <c r="B36" s="59" t="s">
        <v>87</v>
      </c>
      <c r="C36" s="7" t="s">
        <v>88</v>
      </c>
    </row>
    <row r="37" spans="1:3" ht="56.25">
      <c r="A37" s="81"/>
      <c r="B37" s="59" t="s">
        <v>89</v>
      </c>
      <c r="C37" s="7" t="s">
        <v>42</v>
      </c>
    </row>
    <row r="38" spans="1:3" ht="37.5">
      <c r="A38" s="81"/>
      <c r="B38" s="59" t="s">
        <v>90</v>
      </c>
      <c r="C38" s="7" t="s">
        <v>91</v>
      </c>
    </row>
    <row r="39" spans="1:3" ht="37.5">
      <c r="A39" s="81"/>
      <c r="B39" s="59" t="s">
        <v>106</v>
      </c>
      <c r="C39" s="7" t="s">
        <v>107</v>
      </c>
    </row>
    <row r="40" spans="1:3" ht="93.75">
      <c r="A40" s="81"/>
      <c r="B40" s="59" t="s">
        <v>108</v>
      </c>
      <c r="C40" s="7" t="s">
        <v>109</v>
      </c>
    </row>
    <row r="41" spans="1:3" ht="93.75">
      <c r="A41" s="81"/>
      <c r="B41" s="59" t="s">
        <v>110</v>
      </c>
      <c r="C41" s="7" t="s">
        <v>111</v>
      </c>
    </row>
    <row r="42" spans="1:3" ht="56.25">
      <c r="A42" s="81"/>
      <c r="B42" s="59" t="s">
        <v>112</v>
      </c>
      <c r="C42" s="7" t="s">
        <v>113</v>
      </c>
    </row>
    <row r="43" spans="1:3" ht="56.25">
      <c r="A43" s="81"/>
      <c r="B43" s="59" t="s">
        <v>114</v>
      </c>
      <c r="C43" s="7" t="s">
        <v>115</v>
      </c>
    </row>
    <row r="44" spans="1:3" ht="131.25">
      <c r="A44" s="81"/>
      <c r="B44" s="59" t="s">
        <v>247</v>
      </c>
      <c r="C44" s="7" t="s">
        <v>248</v>
      </c>
    </row>
    <row r="45" spans="1:3" ht="150">
      <c r="A45" s="81"/>
      <c r="B45" s="59" t="s">
        <v>249</v>
      </c>
      <c r="C45" s="7" t="s">
        <v>250</v>
      </c>
    </row>
    <row r="46" spans="1:3" ht="131.25">
      <c r="A46" s="81"/>
      <c r="B46" s="59" t="s">
        <v>251</v>
      </c>
      <c r="C46" s="7" t="s">
        <v>252</v>
      </c>
    </row>
    <row r="47" spans="1:3" ht="93.75">
      <c r="A47" s="81"/>
      <c r="B47" s="59" t="s">
        <v>253</v>
      </c>
      <c r="C47" s="7" t="s">
        <v>254</v>
      </c>
    </row>
    <row r="48" spans="1:3" ht="300">
      <c r="A48" s="81"/>
      <c r="B48" s="59" t="s">
        <v>255</v>
      </c>
      <c r="C48" s="7" t="s">
        <v>256</v>
      </c>
    </row>
    <row r="49" spans="1:3" ht="262.5">
      <c r="A49" s="81"/>
      <c r="B49" s="59" t="s">
        <v>257</v>
      </c>
      <c r="C49" s="7" t="s">
        <v>258</v>
      </c>
    </row>
    <row r="50" spans="1:3" ht="187.5">
      <c r="A50" s="81"/>
      <c r="B50" s="59" t="s">
        <v>259</v>
      </c>
      <c r="C50" s="7" t="s">
        <v>260</v>
      </c>
    </row>
    <row r="51" spans="1:3" ht="131.25">
      <c r="A51" s="81"/>
      <c r="B51" s="59" t="s">
        <v>261</v>
      </c>
      <c r="C51" s="7" t="s">
        <v>262</v>
      </c>
    </row>
    <row r="52" spans="1:3" ht="37.5">
      <c r="A52" s="81"/>
      <c r="B52" s="59" t="s">
        <v>92</v>
      </c>
      <c r="C52" s="7" t="s">
        <v>93</v>
      </c>
    </row>
    <row r="53" spans="1:3" ht="112.5">
      <c r="A53" s="81"/>
      <c r="B53" s="59" t="s">
        <v>206</v>
      </c>
      <c r="C53" s="7" t="s">
        <v>121</v>
      </c>
    </row>
    <row r="54" spans="1:3" ht="37.5">
      <c r="A54" s="81"/>
      <c r="B54" s="59" t="s">
        <v>94</v>
      </c>
      <c r="C54" s="7" t="s">
        <v>43</v>
      </c>
    </row>
    <row r="55" spans="1:3" ht="93.75">
      <c r="A55" s="81"/>
      <c r="B55" s="59" t="s">
        <v>207</v>
      </c>
      <c r="C55" s="7" t="s">
        <v>161</v>
      </c>
    </row>
    <row r="56" spans="1:3" ht="112.5">
      <c r="A56" s="81"/>
      <c r="B56" s="59" t="s">
        <v>208</v>
      </c>
      <c r="C56" s="7" t="s">
        <v>162</v>
      </c>
    </row>
    <row r="57" spans="1:3" ht="18.75">
      <c r="A57" s="81"/>
      <c r="B57" s="59" t="s">
        <v>5</v>
      </c>
      <c r="C57" s="7" t="s">
        <v>7</v>
      </c>
    </row>
    <row r="58" ht="15">
      <c r="B58" s="88"/>
    </row>
    <row r="59" ht="15">
      <c r="B59" s="88"/>
    </row>
    <row r="60" ht="15">
      <c r="B60" s="88"/>
    </row>
    <row r="61" ht="15">
      <c r="B61" s="88"/>
    </row>
    <row r="62" spans="1:3" ht="366" customHeight="1">
      <c r="A62" s="112" t="s">
        <v>263</v>
      </c>
      <c r="B62" s="113"/>
      <c r="C62" s="113"/>
    </row>
  </sheetData>
  <sheetProtection/>
  <mergeCells count="11">
    <mergeCell ref="A62:C62"/>
    <mergeCell ref="A6:C6"/>
    <mergeCell ref="A7:C7"/>
    <mergeCell ref="A8:C8"/>
    <mergeCell ref="A10:B10"/>
    <mergeCell ref="C10:C11"/>
    <mergeCell ref="A1:C1"/>
    <mergeCell ref="A2:C2"/>
    <mergeCell ref="A3:C3"/>
    <mergeCell ref="A4:C4"/>
    <mergeCell ref="A5:C5"/>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F63"/>
  <sheetViews>
    <sheetView zoomScale="70" zoomScaleNormal="70" zoomScalePageLayoutView="0" workbookViewId="0" topLeftCell="A31">
      <selection activeCell="A1" sqref="A1:F1"/>
    </sheetView>
  </sheetViews>
  <sheetFormatPr defaultColWidth="14.421875" defaultRowHeight="15"/>
  <cols>
    <col min="1" max="1" width="55.7109375" style="34" customWidth="1"/>
    <col min="2" max="2" width="7.8515625" style="96" customWidth="1"/>
    <col min="3" max="3" width="19.8515625" style="29" customWidth="1"/>
    <col min="4" max="4" width="8.28125" style="29" customWidth="1"/>
    <col min="5" max="5" width="12.8515625" style="87" customWidth="1"/>
    <col min="6" max="6" width="11.421875" style="29" customWidth="1"/>
    <col min="7" max="251" width="9.140625" style="29" customWidth="1"/>
    <col min="252" max="252" width="55.7109375" style="29" customWidth="1"/>
    <col min="253" max="253" width="13.00390625" style="29" customWidth="1"/>
    <col min="254" max="254" width="12.00390625" style="29" customWidth="1"/>
    <col min="255" max="255" width="8.28125" style="29" customWidth="1"/>
    <col min="256" max="16384" width="14.421875" style="29" customWidth="1"/>
  </cols>
  <sheetData>
    <row r="1" spans="1:6" s="3" customFormat="1" ht="18.75">
      <c r="A1" s="131" t="s">
        <v>78</v>
      </c>
      <c r="B1" s="131"/>
      <c r="C1" s="131"/>
      <c r="D1" s="131"/>
      <c r="E1" s="131"/>
      <c r="F1" s="131"/>
    </row>
    <row r="2" spans="1:6" s="3" customFormat="1" ht="18.75" customHeight="1">
      <c r="A2" s="131" t="s">
        <v>178</v>
      </c>
      <c r="B2" s="131"/>
      <c r="C2" s="131"/>
      <c r="D2" s="131"/>
      <c r="E2" s="131"/>
      <c r="F2" s="131"/>
    </row>
    <row r="3" spans="1:6" s="3" customFormat="1" ht="18.75" customHeight="1">
      <c r="A3" s="131" t="s">
        <v>2</v>
      </c>
      <c r="B3" s="131"/>
      <c r="C3" s="131"/>
      <c r="D3" s="131"/>
      <c r="E3" s="131"/>
      <c r="F3" s="131"/>
    </row>
    <row r="4" spans="1:6" s="3" customFormat="1" ht="18.75">
      <c r="A4" s="135" t="s">
        <v>217</v>
      </c>
      <c r="B4" s="135"/>
      <c r="C4" s="135"/>
      <c r="D4" s="135"/>
      <c r="E4" s="135"/>
      <c r="F4" s="135"/>
    </row>
    <row r="5" spans="1:6" s="3" customFormat="1" ht="18.75" customHeight="1">
      <c r="A5" s="131" t="s">
        <v>179</v>
      </c>
      <c r="B5" s="131"/>
      <c r="C5" s="131"/>
      <c r="D5" s="131"/>
      <c r="E5" s="131"/>
      <c r="F5" s="131"/>
    </row>
    <row r="6" spans="1:6" s="3" customFormat="1" ht="18.75" customHeight="1">
      <c r="A6" s="131" t="s">
        <v>2</v>
      </c>
      <c r="B6" s="131"/>
      <c r="C6" s="131"/>
      <c r="D6" s="131"/>
      <c r="E6" s="131"/>
      <c r="F6" s="131"/>
    </row>
    <row r="7" spans="1:6" s="3" customFormat="1" ht="18.75" customHeight="1">
      <c r="A7" s="131" t="s">
        <v>218</v>
      </c>
      <c r="B7" s="131"/>
      <c r="C7" s="131"/>
      <c r="D7" s="131"/>
      <c r="E7" s="131"/>
      <c r="F7" s="131"/>
    </row>
    <row r="8" spans="1:5" ht="18.75">
      <c r="A8" s="132"/>
      <c r="B8" s="132"/>
      <c r="C8" s="132"/>
      <c r="D8" s="132"/>
      <c r="E8" s="132"/>
    </row>
    <row r="9" spans="1:6" ht="60.75" customHeight="1">
      <c r="A9" s="133" t="s">
        <v>229</v>
      </c>
      <c r="B9" s="133"/>
      <c r="C9" s="133"/>
      <c r="D9" s="133"/>
      <c r="E9" s="133"/>
      <c r="F9" s="133"/>
    </row>
    <row r="10" spans="1:6" s="34" customFormat="1" ht="18.75">
      <c r="A10" s="136"/>
      <c r="B10" s="136"/>
      <c r="C10" s="136"/>
      <c r="D10" s="136"/>
      <c r="E10" s="136"/>
      <c r="F10" s="136"/>
    </row>
    <row r="11" spans="1:6" s="34" customFormat="1" ht="42" customHeight="1">
      <c r="A11" s="137" t="s">
        <v>51</v>
      </c>
      <c r="B11" s="137" t="s">
        <v>82</v>
      </c>
      <c r="C11" s="137" t="s">
        <v>53</v>
      </c>
      <c r="D11" s="137" t="s">
        <v>54</v>
      </c>
      <c r="E11" s="139" t="s">
        <v>83</v>
      </c>
      <c r="F11" s="139"/>
    </row>
    <row r="12" spans="1:6" s="34" customFormat="1" ht="18.75">
      <c r="A12" s="138"/>
      <c r="B12" s="138"/>
      <c r="C12" s="138"/>
      <c r="D12" s="138"/>
      <c r="E12" s="13" t="s">
        <v>166</v>
      </c>
      <c r="F12" s="40" t="s">
        <v>223</v>
      </c>
    </row>
    <row r="13" spans="1:6" s="34" customFormat="1" ht="18.75">
      <c r="A13" s="35">
        <v>1</v>
      </c>
      <c r="B13" s="35">
        <v>2</v>
      </c>
      <c r="C13" s="35">
        <v>3</v>
      </c>
      <c r="D13" s="35">
        <v>4</v>
      </c>
      <c r="E13" s="86">
        <v>5</v>
      </c>
      <c r="F13" s="35">
        <v>6</v>
      </c>
    </row>
    <row r="14" spans="1:6" s="34" customFormat="1" ht="18.75">
      <c r="A14" s="61" t="s">
        <v>17</v>
      </c>
      <c r="B14" s="95"/>
      <c r="C14" s="24"/>
      <c r="D14" s="24"/>
      <c r="E14" s="48">
        <f>E15+E32+E36+E40+E45+E57+E62</f>
        <v>4338.8</v>
      </c>
      <c r="F14" s="48">
        <f>F15+F32+F36+F40+F45+F57+F62</f>
        <v>4340.000000000001</v>
      </c>
    </row>
    <row r="15" spans="1:6" s="34" customFormat="1" ht="75">
      <c r="A15" s="61" t="s">
        <v>186</v>
      </c>
      <c r="B15" s="95">
        <v>791</v>
      </c>
      <c r="C15" s="24"/>
      <c r="D15" s="24"/>
      <c r="E15" s="26">
        <f>E16+E20+E25+E28</f>
        <v>2503.6000000000004</v>
      </c>
      <c r="F15" s="26">
        <f>F16+F20+F25+F28</f>
        <v>2503.6000000000004</v>
      </c>
    </row>
    <row r="16" spans="1:6" s="34" customFormat="1" ht="120" customHeight="1">
      <c r="A16" s="61" t="s">
        <v>180</v>
      </c>
      <c r="B16" s="95">
        <v>791</v>
      </c>
      <c r="C16" s="23" t="s">
        <v>154</v>
      </c>
      <c r="D16" s="24"/>
      <c r="E16" s="32">
        <f>E17</f>
        <v>737.4</v>
      </c>
      <c r="F16" s="32">
        <f>F17</f>
        <v>737.4</v>
      </c>
    </row>
    <row r="17" spans="1:6" s="34" customFormat="1" ht="18.75">
      <c r="A17" s="59" t="s">
        <v>146</v>
      </c>
      <c r="B17" s="95">
        <v>791</v>
      </c>
      <c r="C17" s="25" t="s">
        <v>155</v>
      </c>
      <c r="D17" s="60"/>
      <c r="E17" s="27">
        <f>E18</f>
        <v>737.4</v>
      </c>
      <c r="F17" s="27">
        <f>F18</f>
        <v>737.4</v>
      </c>
    </row>
    <row r="18" spans="1:6" s="34" customFormat="1" ht="93.75" customHeight="1">
      <c r="A18" s="59" t="s">
        <v>58</v>
      </c>
      <c r="B18" s="35">
        <v>791</v>
      </c>
      <c r="C18" s="25" t="s">
        <v>155</v>
      </c>
      <c r="D18" s="60">
        <v>100</v>
      </c>
      <c r="E18" s="27">
        <v>737.4</v>
      </c>
      <c r="F18" s="27">
        <v>737.4</v>
      </c>
    </row>
    <row r="19" spans="1:6" s="34" customFormat="1" ht="75.75" customHeight="1">
      <c r="A19" s="59" t="s">
        <v>61</v>
      </c>
      <c r="B19" s="35">
        <v>791</v>
      </c>
      <c r="C19" s="60"/>
      <c r="D19" s="60"/>
      <c r="E19" s="27">
        <f>E20</f>
        <v>1674.9</v>
      </c>
      <c r="F19" s="27">
        <f>F20</f>
        <v>1674.9</v>
      </c>
    </row>
    <row r="20" spans="1:6" s="34" customFormat="1" ht="112.5">
      <c r="A20" s="61" t="s">
        <v>181</v>
      </c>
      <c r="B20" s="35">
        <v>730</v>
      </c>
      <c r="C20" s="23" t="s">
        <v>154</v>
      </c>
      <c r="D20" s="24"/>
      <c r="E20" s="32">
        <f>E21</f>
        <v>1674.9</v>
      </c>
      <c r="F20" s="32">
        <f>F21</f>
        <v>1674.9</v>
      </c>
    </row>
    <row r="21" spans="1:6" s="34" customFormat="1" ht="37.5">
      <c r="A21" s="59" t="s">
        <v>57</v>
      </c>
      <c r="B21" s="95">
        <v>791</v>
      </c>
      <c r="C21" s="25" t="s">
        <v>156</v>
      </c>
      <c r="D21" s="60"/>
      <c r="E21" s="27">
        <f>E22+E23+E24</f>
        <v>1674.9</v>
      </c>
      <c r="F21" s="27">
        <f>F22+F23+F24</f>
        <v>1674.9</v>
      </c>
    </row>
    <row r="22" spans="1:6" s="2" customFormat="1" ht="93.75" customHeight="1">
      <c r="A22" s="59" t="s">
        <v>58</v>
      </c>
      <c r="B22" s="35">
        <v>791</v>
      </c>
      <c r="C22" s="25" t="s">
        <v>156</v>
      </c>
      <c r="D22" s="60">
        <v>100</v>
      </c>
      <c r="E22" s="27">
        <v>1206.1</v>
      </c>
      <c r="F22" s="27">
        <v>1206.1</v>
      </c>
    </row>
    <row r="23" spans="1:6" s="34" customFormat="1" ht="37.5">
      <c r="A23" s="59" t="s">
        <v>59</v>
      </c>
      <c r="B23" s="35">
        <v>791</v>
      </c>
      <c r="C23" s="25" t="s">
        <v>156</v>
      </c>
      <c r="D23" s="60">
        <v>200</v>
      </c>
      <c r="E23" s="27">
        <v>454.4</v>
      </c>
      <c r="F23" s="27">
        <v>454.4</v>
      </c>
    </row>
    <row r="24" spans="1:6" s="34" customFormat="1" ht="18.75">
      <c r="A24" s="59" t="s">
        <v>60</v>
      </c>
      <c r="B24" s="95">
        <v>791</v>
      </c>
      <c r="C24" s="25" t="s">
        <v>156</v>
      </c>
      <c r="D24" s="60">
        <v>800</v>
      </c>
      <c r="E24" s="27">
        <v>14.4</v>
      </c>
      <c r="F24" s="27">
        <v>14.4</v>
      </c>
    </row>
    <row r="25" spans="1:6" s="34" customFormat="1" ht="18.75">
      <c r="A25" s="61" t="s">
        <v>65</v>
      </c>
      <c r="B25" s="35">
        <v>791</v>
      </c>
      <c r="C25" s="24">
        <v>9900000000</v>
      </c>
      <c r="D25" s="24"/>
      <c r="E25" s="32">
        <f>E26</f>
        <v>1</v>
      </c>
      <c r="F25" s="32">
        <f>F26</f>
        <v>1</v>
      </c>
    </row>
    <row r="26" spans="1:6" s="34" customFormat="1" ht="18.75">
      <c r="A26" s="59" t="s">
        <v>66</v>
      </c>
      <c r="B26" s="35">
        <v>791</v>
      </c>
      <c r="C26" s="60">
        <v>9900007500</v>
      </c>
      <c r="D26" s="60"/>
      <c r="E26" s="27">
        <f>E27</f>
        <v>1</v>
      </c>
      <c r="F26" s="27">
        <f>F27</f>
        <v>1</v>
      </c>
    </row>
    <row r="27" spans="1:6" s="31" customFormat="1" ht="18.75">
      <c r="A27" s="59" t="s">
        <v>60</v>
      </c>
      <c r="B27" s="35">
        <v>791</v>
      </c>
      <c r="C27" s="60">
        <v>9900007500</v>
      </c>
      <c r="D27" s="60">
        <v>800</v>
      </c>
      <c r="E27" s="27">
        <v>1</v>
      </c>
      <c r="F27" s="27">
        <v>1</v>
      </c>
    </row>
    <row r="28" spans="1:6" s="31" customFormat="1" ht="37.5">
      <c r="A28" s="61" t="s">
        <v>159</v>
      </c>
      <c r="B28" s="95">
        <v>791</v>
      </c>
      <c r="C28" s="24"/>
      <c r="D28" s="24"/>
      <c r="E28" s="32">
        <f>SUM(E30:E31)</f>
        <v>90.3</v>
      </c>
      <c r="F28" s="32">
        <f>SUM(F30:F31)</f>
        <v>90.3</v>
      </c>
    </row>
    <row r="29" spans="1:6" s="31" customFormat="1" ht="56.25">
      <c r="A29" s="59" t="s">
        <v>165</v>
      </c>
      <c r="B29" s="35">
        <v>791</v>
      </c>
      <c r="C29" s="24"/>
      <c r="D29" s="24"/>
      <c r="E29" s="32">
        <f>SUM(E30:E31)</f>
        <v>90.3</v>
      </c>
      <c r="F29" s="32">
        <f>SUM(F30:F31)</f>
        <v>90.3</v>
      </c>
    </row>
    <row r="30" spans="1:6" ht="37.5" hidden="1">
      <c r="A30" s="59" t="s">
        <v>59</v>
      </c>
      <c r="B30" s="35">
        <v>791</v>
      </c>
      <c r="C30" s="60">
        <v>1200002040</v>
      </c>
      <c r="D30" s="60">
        <v>200</v>
      </c>
      <c r="E30" s="27"/>
      <c r="F30" s="27"/>
    </row>
    <row r="31" spans="1:6" ht="18.75">
      <c r="A31" s="59" t="s">
        <v>60</v>
      </c>
      <c r="B31" s="35">
        <v>791</v>
      </c>
      <c r="C31" s="60">
        <v>1200092360</v>
      </c>
      <c r="D31" s="60">
        <v>800</v>
      </c>
      <c r="E31" s="27">
        <v>90.3</v>
      </c>
      <c r="F31" s="27">
        <v>90.3</v>
      </c>
    </row>
    <row r="32" spans="1:6" ht="18.75">
      <c r="A32" s="61" t="s">
        <v>65</v>
      </c>
      <c r="B32" s="35">
        <v>791</v>
      </c>
      <c r="C32" s="24">
        <v>9900000000</v>
      </c>
      <c r="D32" s="24"/>
      <c r="E32" s="32">
        <f>E33</f>
        <v>78.3</v>
      </c>
      <c r="F32" s="32">
        <f>F33</f>
        <v>78.3</v>
      </c>
    </row>
    <row r="33" spans="1:6" ht="75">
      <c r="A33" s="59" t="s">
        <v>134</v>
      </c>
      <c r="B33" s="95">
        <v>791</v>
      </c>
      <c r="C33" s="60">
        <v>9900051180</v>
      </c>
      <c r="D33" s="60"/>
      <c r="E33" s="27">
        <f>SUM(E34:E35)</f>
        <v>78.3</v>
      </c>
      <c r="F33" s="27">
        <f>SUM(F34:F35)</f>
        <v>78.3</v>
      </c>
    </row>
    <row r="34" spans="1:6" ht="117.75" customHeight="1">
      <c r="A34" s="59" t="s">
        <v>58</v>
      </c>
      <c r="B34" s="35">
        <v>791</v>
      </c>
      <c r="C34" s="60">
        <v>9900051180</v>
      </c>
      <c r="D34" s="60">
        <v>100</v>
      </c>
      <c r="E34" s="27">
        <v>75.8</v>
      </c>
      <c r="F34" s="27">
        <v>75.8</v>
      </c>
    </row>
    <row r="35" spans="1:6" ht="37.5">
      <c r="A35" s="59" t="s">
        <v>59</v>
      </c>
      <c r="B35" s="25" t="s">
        <v>228</v>
      </c>
      <c r="C35" s="60">
        <v>9900051180</v>
      </c>
      <c r="D35" s="60">
        <v>200</v>
      </c>
      <c r="E35" s="27">
        <v>2.5</v>
      </c>
      <c r="F35" s="27">
        <v>2.5</v>
      </c>
    </row>
    <row r="36" spans="1:6" s="31" customFormat="1" ht="93.75">
      <c r="A36" s="61" t="s">
        <v>184</v>
      </c>
      <c r="B36" s="35">
        <v>791</v>
      </c>
      <c r="C36" s="24">
        <v>1600000000</v>
      </c>
      <c r="D36" s="24"/>
      <c r="E36" s="32">
        <f>E37</f>
        <v>225.8</v>
      </c>
      <c r="F36" s="32">
        <f>F37</f>
        <v>225.8</v>
      </c>
    </row>
    <row r="37" spans="1:6" ht="36" customHeight="1">
      <c r="A37" s="59" t="s">
        <v>137</v>
      </c>
      <c r="B37" s="35">
        <v>791</v>
      </c>
      <c r="C37" s="60">
        <v>1600024300</v>
      </c>
      <c r="D37" s="60"/>
      <c r="E37" s="27">
        <f>E38+E39</f>
        <v>225.8</v>
      </c>
      <c r="F37" s="27">
        <f>F38+F39</f>
        <v>225.8</v>
      </c>
    </row>
    <row r="38" spans="1:6" ht="97.5" customHeight="1">
      <c r="A38" s="59" t="s">
        <v>58</v>
      </c>
      <c r="B38" s="95">
        <v>791</v>
      </c>
      <c r="C38" s="60">
        <v>1600024300</v>
      </c>
      <c r="D38" s="60">
        <v>100</v>
      </c>
      <c r="E38" s="27">
        <v>168.9</v>
      </c>
      <c r="F38" s="27">
        <v>168.9</v>
      </c>
    </row>
    <row r="39" spans="1:6" s="31" customFormat="1" ht="37.5">
      <c r="A39" s="59" t="s">
        <v>59</v>
      </c>
      <c r="B39" s="35">
        <v>791</v>
      </c>
      <c r="C39" s="60">
        <v>1600024300</v>
      </c>
      <c r="D39" s="60">
        <v>200</v>
      </c>
      <c r="E39" s="27">
        <v>56.9</v>
      </c>
      <c r="F39" s="27">
        <v>56.9</v>
      </c>
    </row>
    <row r="40" spans="1:6" ht="75">
      <c r="A40" s="46" t="s">
        <v>169</v>
      </c>
      <c r="B40" s="35">
        <v>791</v>
      </c>
      <c r="C40" s="24">
        <v>2100000000</v>
      </c>
      <c r="D40" s="24"/>
      <c r="E40" s="32">
        <f>E41+E43</f>
        <v>120</v>
      </c>
      <c r="F40" s="32">
        <f>F41+F43</f>
        <v>120</v>
      </c>
    </row>
    <row r="41" spans="1:6" ht="18.75">
      <c r="A41" s="59" t="s">
        <v>138</v>
      </c>
      <c r="B41" s="95">
        <v>791</v>
      </c>
      <c r="C41" s="60">
        <v>2100003150</v>
      </c>
      <c r="D41" s="60"/>
      <c r="E41" s="27">
        <f>E42</f>
        <v>120</v>
      </c>
      <c r="F41" s="27">
        <f>F42</f>
        <v>120</v>
      </c>
    </row>
    <row r="42" spans="1:6" ht="36.75" customHeight="1">
      <c r="A42" s="59" t="s">
        <v>59</v>
      </c>
      <c r="B42" s="35">
        <v>791</v>
      </c>
      <c r="C42" s="60">
        <v>2100003150</v>
      </c>
      <c r="D42" s="60">
        <v>200</v>
      </c>
      <c r="E42" s="27">
        <v>120</v>
      </c>
      <c r="F42" s="27">
        <v>120</v>
      </c>
    </row>
    <row r="43" spans="1:6" ht="112.5" hidden="1">
      <c r="A43" s="59" t="s">
        <v>144</v>
      </c>
      <c r="B43" s="35">
        <v>791</v>
      </c>
      <c r="C43" s="60">
        <v>21000074040</v>
      </c>
      <c r="D43" s="60"/>
      <c r="E43" s="27">
        <f>E44</f>
        <v>0</v>
      </c>
      <c r="F43" s="27">
        <f>F44</f>
        <v>0</v>
      </c>
    </row>
    <row r="44" spans="1:6" ht="37.5" hidden="1">
      <c r="A44" s="59" t="s">
        <v>59</v>
      </c>
      <c r="B44" s="35">
        <v>791</v>
      </c>
      <c r="C44" s="60">
        <v>21000074040</v>
      </c>
      <c r="D44" s="60">
        <v>200</v>
      </c>
      <c r="E44" s="27">
        <v>0</v>
      </c>
      <c r="F44" s="27">
        <v>0</v>
      </c>
    </row>
    <row r="45" spans="1:6" s="31" customFormat="1" ht="87" customHeight="1">
      <c r="A45" s="61" t="s">
        <v>183</v>
      </c>
      <c r="B45" s="95">
        <v>791</v>
      </c>
      <c r="C45" s="24">
        <v>2000000000</v>
      </c>
      <c r="D45" s="24"/>
      <c r="E45" s="32">
        <f>E46+E50+E55</f>
        <v>1229.2</v>
      </c>
      <c r="F45" s="32">
        <f>F46+F50+F55</f>
        <v>1136.4</v>
      </c>
    </row>
    <row r="46" spans="1:6" ht="18.75" customHeight="1">
      <c r="A46" s="59" t="s">
        <v>72</v>
      </c>
      <c r="B46" s="35">
        <v>791</v>
      </c>
      <c r="C46" s="60">
        <v>2000003610</v>
      </c>
      <c r="D46" s="60"/>
      <c r="E46" s="27">
        <f>E47</f>
        <v>46.2</v>
      </c>
      <c r="F46" s="27">
        <f>F47</f>
        <v>46.2</v>
      </c>
    </row>
    <row r="47" spans="1:6" ht="41.25" customHeight="1">
      <c r="A47" s="59" t="s">
        <v>139</v>
      </c>
      <c r="B47" s="35">
        <v>791</v>
      </c>
      <c r="C47" s="60">
        <v>2000003610</v>
      </c>
      <c r="D47" s="60"/>
      <c r="E47" s="27">
        <f>E48</f>
        <v>46.2</v>
      </c>
      <c r="F47" s="27">
        <f>F48</f>
        <v>46.2</v>
      </c>
    </row>
    <row r="48" spans="1:6" s="31" customFormat="1" ht="38.25" customHeight="1">
      <c r="A48" s="59" t="s">
        <v>59</v>
      </c>
      <c r="B48" s="35">
        <v>791</v>
      </c>
      <c r="C48" s="60">
        <v>2000003560</v>
      </c>
      <c r="D48" s="60">
        <v>200</v>
      </c>
      <c r="E48" s="27">
        <v>46.2</v>
      </c>
      <c r="F48" s="27">
        <v>46.2</v>
      </c>
    </row>
    <row r="49" spans="1:6" ht="39" customHeight="1" hidden="1">
      <c r="A49" s="59" t="s">
        <v>59</v>
      </c>
      <c r="B49" s="35">
        <v>791</v>
      </c>
      <c r="C49" s="49" t="s">
        <v>168</v>
      </c>
      <c r="D49" s="60">
        <v>800</v>
      </c>
      <c r="E49" s="27"/>
      <c r="F49" s="27"/>
    </row>
    <row r="50" spans="1:6" ht="22.5" customHeight="1">
      <c r="A50" s="59" t="s">
        <v>75</v>
      </c>
      <c r="B50" s="35">
        <v>791</v>
      </c>
      <c r="C50" s="4"/>
      <c r="D50" s="4"/>
      <c r="E50" s="27">
        <f>E51+E54</f>
        <v>683</v>
      </c>
      <c r="F50" s="27">
        <f>F51+F54</f>
        <v>590.2</v>
      </c>
    </row>
    <row r="51" spans="1:6" ht="37.5">
      <c r="A51" s="59" t="s">
        <v>77</v>
      </c>
      <c r="B51" s="35">
        <v>791</v>
      </c>
      <c r="C51" s="60">
        <v>2000006050</v>
      </c>
      <c r="D51" s="60"/>
      <c r="E51" s="27">
        <f>E52+E53</f>
        <v>671</v>
      </c>
      <c r="F51" s="27">
        <f>F52+F53</f>
        <v>578.2</v>
      </c>
    </row>
    <row r="52" spans="1:6" ht="96.75" customHeight="1">
      <c r="A52" s="59" t="s">
        <v>58</v>
      </c>
      <c r="B52" s="35">
        <v>791</v>
      </c>
      <c r="C52" s="60">
        <v>2000006050</v>
      </c>
      <c r="D52" s="60">
        <v>100</v>
      </c>
      <c r="E52" s="27">
        <v>284</v>
      </c>
      <c r="F52" s="27">
        <v>284</v>
      </c>
    </row>
    <row r="53" spans="1:6" s="31" customFormat="1" ht="37.5">
      <c r="A53" s="59" t="s">
        <v>59</v>
      </c>
      <c r="B53" s="35">
        <v>791</v>
      </c>
      <c r="C53" s="60">
        <v>2000006050</v>
      </c>
      <c r="D53" s="60">
        <v>200</v>
      </c>
      <c r="E53" s="27">
        <v>387</v>
      </c>
      <c r="F53" s="27">
        <v>294.2</v>
      </c>
    </row>
    <row r="54" spans="1:6" s="31" customFormat="1" ht="37.5">
      <c r="A54" s="59" t="s">
        <v>59</v>
      </c>
      <c r="B54" s="35">
        <v>791</v>
      </c>
      <c r="C54" s="60">
        <v>2000006400</v>
      </c>
      <c r="D54" s="60">
        <v>200</v>
      </c>
      <c r="E54" s="27">
        <v>12</v>
      </c>
      <c r="F54" s="27">
        <v>12</v>
      </c>
    </row>
    <row r="55" spans="1:6" ht="37.5">
      <c r="A55" s="37" t="s">
        <v>157</v>
      </c>
      <c r="B55" s="35">
        <v>791</v>
      </c>
      <c r="C55" s="60">
        <v>2000074040</v>
      </c>
      <c r="D55" s="60"/>
      <c r="E55" s="27">
        <f>E56</f>
        <v>500</v>
      </c>
      <c r="F55" s="27">
        <f>F56</f>
        <v>500</v>
      </c>
    </row>
    <row r="56" spans="1:6" ht="37.5">
      <c r="A56" s="59" t="s">
        <v>59</v>
      </c>
      <c r="B56" s="35">
        <v>791</v>
      </c>
      <c r="C56" s="60">
        <v>2000074040</v>
      </c>
      <c r="D56" s="60">
        <v>200</v>
      </c>
      <c r="E56" s="27">
        <v>500</v>
      </c>
      <c r="F56" s="27">
        <v>500</v>
      </c>
    </row>
    <row r="57" spans="1:6" s="52" customFormat="1" ht="18.75">
      <c r="A57" s="46" t="s">
        <v>187</v>
      </c>
      <c r="B57" s="95">
        <v>791</v>
      </c>
      <c r="C57" s="50"/>
      <c r="D57" s="50"/>
      <c r="E57" s="73" t="str">
        <f aca="true" t="shared" si="0" ref="E57:F60">E58</f>
        <v>87,9</v>
      </c>
      <c r="F57" s="73" t="str">
        <f t="shared" si="0"/>
        <v>87,9</v>
      </c>
    </row>
    <row r="58" spans="1:6" s="52" customFormat="1" ht="78" customHeight="1">
      <c r="A58" s="46" t="s">
        <v>188</v>
      </c>
      <c r="B58" s="95">
        <v>791</v>
      </c>
      <c r="C58" s="50" t="s">
        <v>190</v>
      </c>
      <c r="D58" s="50"/>
      <c r="E58" s="73" t="str">
        <f t="shared" si="0"/>
        <v>87,9</v>
      </c>
      <c r="F58" s="73" t="str">
        <f t="shared" si="0"/>
        <v>87,9</v>
      </c>
    </row>
    <row r="59" spans="1:6" s="52" customFormat="1" ht="18.75">
      <c r="A59" s="55" t="s">
        <v>191</v>
      </c>
      <c r="B59" s="35">
        <v>791</v>
      </c>
      <c r="C59" s="49"/>
      <c r="D59" s="49"/>
      <c r="E59" s="74" t="str">
        <f t="shared" si="0"/>
        <v>87,9</v>
      </c>
      <c r="F59" s="74" t="str">
        <f t="shared" si="0"/>
        <v>87,9</v>
      </c>
    </row>
    <row r="60" spans="1:6" s="52" customFormat="1" ht="18.75">
      <c r="A60" s="55" t="s">
        <v>192</v>
      </c>
      <c r="B60" s="35">
        <v>791</v>
      </c>
      <c r="C60" s="49" t="s">
        <v>193</v>
      </c>
      <c r="D60" s="49"/>
      <c r="E60" s="74" t="str">
        <f t="shared" si="0"/>
        <v>87,9</v>
      </c>
      <c r="F60" s="74" t="str">
        <f t="shared" si="0"/>
        <v>87,9</v>
      </c>
    </row>
    <row r="61" spans="1:6" s="52" customFormat="1" ht="37.5">
      <c r="A61" s="55" t="s">
        <v>194</v>
      </c>
      <c r="B61" s="35">
        <v>791</v>
      </c>
      <c r="C61" s="49" t="s">
        <v>193</v>
      </c>
      <c r="D61" s="49" t="s">
        <v>195</v>
      </c>
      <c r="E61" s="56" t="s">
        <v>226</v>
      </c>
      <c r="F61" s="56" t="s">
        <v>226</v>
      </c>
    </row>
    <row r="62" spans="1:6" ht="18.75">
      <c r="A62" s="5" t="s">
        <v>79</v>
      </c>
      <c r="B62" s="95">
        <v>791</v>
      </c>
      <c r="C62" s="28">
        <v>9999999999</v>
      </c>
      <c r="D62" s="28"/>
      <c r="E62" s="38">
        <f>E63</f>
        <v>94</v>
      </c>
      <c r="F62" s="38">
        <f>F63</f>
        <v>188</v>
      </c>
    </row>
    <row r="63" spans="1:6" ht="18.75">
      <c r="A63" s="16" t="s">
        <v>80</v>
      </c>
      <c r="B63" s="35">
        <v>791</v>
      </c>
      <c r="C63" s="30">
        <v>9999999999</v>
      </c>
      <c r="D63" s="30">
        <v>999</v>
      </c>
      <c r="E63" s="39">
        <v>94</v>
      </c>
      <c r="F63" s="39">
        <v>188</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dimension ref="A1:B13"/>
  <sheetViews>
    <sheetView zoomScale="80" zoomScaleNormal="80" zoomScalePageLayoutView="0" workbookViewId="0" topLeftCell="A1">
      <selection activeCell="J9" sqref="J9"/>
    </sheetView>
  </sheetViews>
  <sheetFormatPr defaultColWidth="8.8515625" defaultRowHeight="15"/>
  <cols>
    <col min="1" max="1" width="69.00390625" style="98" customWidth="1"/>
    <col min="2" max="2" width="17.28125" style="98" customWidth="1"/>
    <col min="3" max="16384" width="8.8515625" style="98" customWidth="1"/>
  </cols>
  <sheetData>
    <row r="1" spans="1:2" ht="18.75">
      <c r="A1" s="144" t="s">
        <v>81</v>
      </c>
      <c r="B1" s="144"/>
    </row>
    <row r="2" spans="1:2" ht="18.75">
      <c r="A2" s="131" t="s">
        <v>178</v>
      </c>
      <c r="B2" s="131"/>
    </row>
    <row r="3" spans="1:2" ht="18.75">
      <c r="A3" s="131" t="s">
        <v>2</v>
      </c>
      <c r="B3" s="131"/>
    </row>
    <row r="4" spans="1:2" ht="18.75">
      <c r="A4" s="135" t="s">
        <v>217</v>
      </c>
      <c r="B4" s="135"/>
    </row>
    <row r="5" spans="1:2" ht="18.75">
      <c r="A5" s="131" t="s">
        <v>179</v>
      </c>
      <c r="B5" s="131"/>
    </row>
    <row r="6" spans="1:2" ht="18.75">
      <c r="A6" s="131" t="s">
        <v>2</v>
      </c>
      <c r="B6" s="131"/>
    </row>
    <row r="7" spans="1:2" ht="18.75">
      <c r="A7" s="131" t="s">
        <v>218</v>
      </c>
      <c r="B7" s="131"/>
    </row>
    <row r="8" spans="1:2" ht="18.75">
      <c r="A8" s="62"/>
      <c r="B8" s="62"/>
    </row>
    <row r="9" spans="1:2" ht="99" customHeight="1">
      <c r="A9" s="145" t="s">
        <v>230</v>
      </c>
      <c r="B9" s="145"/>
    </row>
    <row r="10" spans="1:2" ht="18.75">
      <c r="A10" s="57"/>
      <c r="B10" s="58"/>
    </row>
    <row r="11" spans="1:2" ht="37.5">
      <c r="A11" s="99" t="s">
        <v>197</v>
      </c>
      <c r="B11" s="100" t="s">
        <v>198</v>
      </c>
    </row>
    <row r="12" spans="1:2" ht="37.5">
      <c r="A12" s="101" t="s">
        <v>200</v>
      </c>
      <c r="B12" s="39">
        <v>87.9</v>
      </c>
    </row>
    <row r="13" spans="1:2" ht="18.75">
      <c r="A13" s="103" t="s">
        <v>199</v>
      </c>
      <c r="B13" s="38">
        <f>SUM(B11:B12)</f>
        <v>87.9</v>
      </c>
    </row>
  </sheetData>
  <sheetProtection/>
  <mergeCells count="8">
    <mergeCell ref="A1:B1"/>
    <mergeCell ref="A9:B9"/>
    <mergeCell ref="A2:B2"/>
    <mergeCell ref="A3:B3"/>
    <mergeCell ref="A4:B4"/>
    <mergeCell ref="A5:B5"/>
    <mergeCell ref="A6:B6"/>
    <mergeCell ref="A7:B7"/>
  </mergeCells>
  <printOptions/>
  <pageMargins left="0.7086614173228347" right="0.5118110236220472" top="0.7480314960629921" bottom="0.7480314960629921" header="0.31496062992125984" footer="0.31496062992125984"/>
  <pageSetup horizontalDpi="180" verticalDpi="180" orientation="portrait" paperSize="9" r:id="rId1"/>
</worksheet>
</file>

<file path=xl/worksheets/sheet12.xml><?xml version="1.0" encoding="utf-8"?>
<worksheet xmlns="http://schemas.openxmlformats.org/spreadsheetml/2006/main" xmlns:r="http://schemas.openxmlformats.org/officeDocument/2006/relationships">
  <dimension ref="A1:C14"/>
  <sheetViews>
    <sheetView zoomScale="80" zoomScaleNormal="80" zoomScalePageLayoutView="0" workbookViewId="0" topLeftCell="A1">
      <selection activeCell="K15" sqref="K15"/>
    </sheetView>
  </sheetViews>
  <sheetFormatPr defaultColWidth="8.8515625" defaultRowHeight="15"/>
  <cols>
    <col min="1" max="1" width="62.28125" style="98" customWidth="1"/>
    <col min="2" max="3" width="15.8515625" style="98" customWidth="1"/>
    <col min="4" max="16384" width="8.8515625" style="98" customWidth="1"/>
  </cols>
  <sheetData>
    <row r="1" spans="1:3" ht="18.75">
      <c r="A1" s="144" t="s">
        <v>196</v>
      </c>
      <c r="B1" s="144"/>
      <c r="C1" s="144"/>
    </row>
    <row r="2" spans="1:3" ht="18.75">
      <c r="A2" s="131" t="s">
        <v>178</v>
      </c>
      <c r="B2" s="131"/>
      <c r="C2" s="131"/>
    </row>
    <row r="3" spans="1:3" ht="18.75">
      <c r="A3" s="131" t="s">
        <v>2</v>
      </c>
      <c r="B3" s="131"/>
      <c r="C3" s="131"/>
    </row>
    <row r="4" spans="1:3" ht="18.75">
      <c r="A4" s="135" t="s">
        <v>217</v>
      </c>
      <c r="B4" s="135"/>
      <c r="C4" s="135"/>
    </row>
    <row r="5" spans="1:3" ht="18.75">
      <c r="A5" s="131" t="s">
        <v>179</v>
      </c>
      <c r="B5" s="131"/>
      <c r="C5" s="131"/>
    </row>
    <row r="6" spans="1:3" ht="18.75">
      <c r="A6" s="131" t="s">
        <v>2</v>
      </c>
      <c r="B6" s="131"/>
      <c r="C6" s="131"/>
    </row>
    <row r="7" spans="1:3" ht="18.75">
      <c r="A7" s="131" t="s">
        <v>218</v>
      </c>
      <c r="B7" s="131"/>
      <c r="C7" s="131"/>
    </row>
    <row r="8" spans="1:2" ht="18.75">
      <c r="A8" s="62"/>
      <c r="B8" s="62"/>
    </row>
    <row r="9" spans="1:3" ht="102" customHeight="1">
      <c r="A9" s="145" t="s">
        <v>231</v>
      </c>
      <c r="B9" s="145"/>
      <c r="C9" s="145"/>
    </row>
    <row r="10" spans="1:2" ht="18.75">
      <c r="A10" s="57"/>
      <c r="B10" s="58"/>
    </row>
    <row r="11" spans="1:3" ht="18.75">
      <c r="A11" s="146" t="s">
        <v>197</v>
      </c>
      <c r="B11" s="147" t="s">
        <v>198</v>
      </c>
      <c r="C11" s="148"/>
    </row>
    <row r="12" spans="1:3" ht="18.75">
      <c r="A12" s="146"/>
      <c r="B12" s="100" t="s">
        <v>166</v>
      </c>
      <c r="C12" s="100" t="s">
        <v>223</v>
      </c>
    </row>
    <row r="13" spans="1:3" ht="44.25" customHeight="1">
      <c r="A13" s="101" t="s">
        <v>200</v>
      </c>
      <c r="B13" s="102">
        <v>87.9</v>
      </c>
      <c r="C13" s="102">
        <v>87.9</v>
      </c>
    </row>
    <row r="14" spans="1:3" ht="18.75">
      <c r="A14" s="103" t="s">
        <v>199</v>
      </c>
      <c r="B14" s="104">
        <f>SUM(B11:B13)</f>
        <v>87.9</v>
      </c>
      <c r="C14" s="38">
        <v>87.9</v>
      </c>
    </row>
  </sheetData>
  <sheetProtection/>
  <mergeCells count="10">
    <mergeCell ref="A7:C7"/>
    <mergeCell ref="A9:C9"/>
    <mergeCell ref="A11:A12"/>
    <mergeCell ref="B11:C11"/>
    <mergeCell ref="A1:C1"/>
    <mergeCell ref="A2:C2"/>
    <mergeCell ref="A3:C3"/>
    <mergeCell ref="A4:C4"/>
    <mergeCell ref="A5:C5"/>
    <mergeCell ref="A6:C6"/>
  </mergeCells>
  <printOptions/>
  <pageMargins left="0.7086614173228347" right="0.5118110236220472" top="0.7480314960629921" bottom="0.7480314960629921" header="0.31496062992125984" footer="0.31496062992125984"/>
  <pageSetup horizontalDpi="180" verticalDpi="180" orientation="portrait" paperSize="9" scale="95"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zoomScale="70" zoomScaleNormal="70" zoomScalePageLayoutView="0" workbookViewId="0" topLeftCell="A1">
      <selection activeCell="A9" sqref="A9"/>
    </sheetView>
  </sheetViews>
  <sheetFormatPr defaultColWidth="9.140625" defaultRowHeight="15"/>
  <cols>
    <col min="1" max="1" width="15.28125" style="97" customWidth="1"/>
    <col min="2" max="2" width="31.7109375" style="97" customWidth="1"/>
    <col min="3" max="3" width="56.28125" style="97" customWidth="1"/>
    <col min="4" max="16384" width="9.140625" style="97" customWidth="1"/>
  </cols>
  <sheetData>
    <row r="1" spans="1:3" s="6" customFormat="1" ht="18.75">
      <c r="A1" s="110" t="s">
        <v>11</v>
      </c>
      <c r="B1" s="110"/>
      <c r="C1" s="110"/>
    </row>
    <row r="2" spans="1:3" s="6" customFormat="1" ht="18.75">
      <c r="A2" s="110" t="s">
        <v>170</v>
      </c>
      <c r="B2" s="110"/>
      <c r="C2" s="110"/>
    </row>
    <row r="3" spans="1:3" s="6" customFormat="1" ht="18.75">
      <c r="A3" s="110" t="s">
        <v>2</v>
      </c>
      <c r="B3" s="110"/>
      <c r="C3" s="110"/>
    </row>
    <row r="4" spans="1:3" s="6" customFormat="1" ht="18.75" customHeight="1">
      <c r="A4" s="111" t="s">
        <v>217</v>
      </c>
      <c r="B4" s="111"/>
      <c r="C4" s="111"/>
    </row>
    <row r="5" spans="1:3" s="6" customFormat="1" ht="18.75">
      <c r="A5" s="110" t="s">
        <v>172</v>
      </c>
      <c r="B5" s="110"/>
      <c r="C5" s="110"/>
    </row>
    <row r="6" spans="1:3" s="6" customFormat="1" ht="18.75">
      <c r="A6" s="110" t="s">
        <v>2</v>
      </c>
      <c r="B6" s="110"/>
      <c r="C6" s="110"/>
    </row>
    <row r="7" spans="1:3" s="6" customFormat="1" ht="18.75">
      <c r="A7" s="110" t="s">
        <v>218</v>
      </c>
      <c r="B7" s="110"/>
      <c r="C7" s="110"/>
    </row>
    <row r="8" spans="1:3" ht="75.75" customHeight="1">
      <c r="A8" s="121" t="s">
        <v>266</v>
      </c>
      <c r="B8" s="122"/>
      <c r="C8" s="122"/>
    </row>
    <row r="10" spans="1:3" ht="18.75" customHeight="1">
      <c r="A10" s="118" t="s">
        <v>264</v>
      </c>
      <c r="B10" s="118"/>
      <c r="C10" s="118" t="s">
        <v>51</v>
      </c>
    </row>
    <row r="11" spans="1:3" ht="33" customHeight="1">
      <c r="A11" s="118"/>
      <c r="B11" s="118"/>
      <c r="C11" s="118"/>
    </row>
    <row r="12" spans="1:3" ht="112.5">
      <c r="A12" s="83" t="s">
        <v>13</v>
      </c>
      <c r="B12" s="83" t="s">
        <v>265</v>
      </c>
      <c r="C12" s="118"/>
    </row>
    <row r="13" spans="1:3" ht="18.75">
      <c r="A13" s="81">
        <v>1</v>
      </c>
      <c r="B13" s="81">
        <v>2</v>
      </c>
      <c r="C13" s="81">
        <v>3</v>
      </c>
    </row>
    <row r="14" spans="1:3" ht="55.5" customHeight="1">
      <c r="A14" s="119">
        <v>791</v>
      </c>
      <c r="B14" s="116"/>
      <c r="C14" s="117" t="s">
        <v>175</v>
      </c>
    </row>
    <row r="15" spans="1:3" ht="23.25" customHeight="1">
      <c r="A15" s="120"/>
      <c r="B15" s="116"/>
      <c r="C15" s="117"/>
    </row>
    <row r="16" spans="1:3" ht="37.5">
      <c r="A16" s="81">
        <v>791</v>
      </c>
      <c r="B16" s="59" t="s">
        <v>116</v>
      </c>
      <c r="C16" s="7" t="s">
        <v>118</v>
      </c>
    </row>
    <row r="17" spans="1:3" ht="37.5">
      <c r="A17" s="81">
        <v>791</v>
      </c>
      <c r="B17" s="59" t="s">
        <v>117</v>
      </c>
      <c r="C17" s="7" t="s">
        <v>119</v>
      </c>
    </row>
  </sheetData>
  <sheetProtection/>
  <mergeCells count="13">
    <mergeCell ref="A1:C1"/>
    <mergeCell ref="A2:C2"/>
    <mergeCell ref="A3:C3"/>
    <mergeCell ref="A4:C4"/>
    <mergeCell ref="A5:C5"/>
    <mergeCell ref="A6:C6"/>
    <mergeCell ref="B14:B15"/>
    <mergeCell ref="C14:C15"/>
    <mergeCell ref="C10:C12"/>
    <mergeCell ref="A10:B11"/>
    <mergeCell ref="A14:A15"/>
    <mergeCell ref="A7:C7"/>
    <mergeCell ref="A8:C8"/>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G40"/>
  <sheetViews>
    <sheetView zoomScale="70" zoomScaleNormal="70" zoomScalePageLayoutView="0" workbookViewId="0" topLeftCell="A1">
      <selection activeCell="C36" sqref="C36"/>
    </sheetView>
  </sheetViews>
  <sheetFormatPr defaultColWidth="28.28125" defaultRowHeight="15"/>
  <cols>
    <col min="1" max="1" width="32.00390625" style="84" customWidth="1"/>
    <col min="2" max="2" width="70.7109375" style="1" customWidth="1"/>
    <col min="3" max="3" width="21.7109375" style="22" customWidth="1"/>
    <col min="4" max="6" width="9.140625" style="1" customWidth="1"/>
    <col min="7" max="7" width="15.8515625" style="1" customWidth="1"/>
    <col min="8" max="255" width="9.140625" style="1" customWidth="1"/>
    <col min="256" max="16384" width="28.28125" style="1" customWidth="1"/>
  </cols>
  <sheetData>
    <row r="1" spans="1:3" s="6" customFormat="1" ht="18.75">
      <c r="A1" s="110" t="s">
        <v>12</v>
      </c>
      <c r="B1" s="110"/>
      <c r="C1" s="110"/>
    </row>
    <row r="2" spans="1:3" s="6" customFormat="1" ht="18.75">
      <c r="A2" s="110" t="s">
        <v>170</v>
      </c>
      <c r="B2" s="110"/>
      <c r="C2" s="110"/>
    </row>
    <row r="3" spans="1:3" s="6" customFormat="1" ht="18.75">
      <c r="A3" s="110" t="s">
        <v>2</v>
      </c>
      <c r="B3" s="110"/>
      <c r="C3" s="110"/>
    </row>
    <row r="4" spans="1:3" s="6" customFormat="1" ht="18.75" customHeight="1">
      <c r="A4" s="111" t="s">
        <v>217</v>
      </c>
      <c r="B4" s="111"/>
      <c r="C4" s="111"/>
    </row>
    <row r="5" spans="1:3" s="6" customFormat="1" ht="18.75">
      <c r="A5" s="110" t="s">
        <v>172</v>
      </c>
      <c r="B5" s="110"/>
      <c r="C5" s="110"/>
    </row>
    <row r="6" spans="1:3" s="6" customFormat="1" ht="18.75">
      <c r="A6" s="110" t="s">
        <v>2</v>
      </c>
      <c r="B6" s="110"/>
      <c r="C6" s="110"/>
    </row>
    <row r="7" spans="1:3" s="6" customFormat="1" ht="18.75">
      <c r="A7" s="110" t="s">
        <v>218</v>
      </c>
      <c r="B7" s="110"/>
      <c r="C7" s="110"/>
    </row>
    <row r="8" spans="1:3" ht="74.25" customHeight="1">
      <c r="A8" s="121" t="s">
        <v>219</v>
      </c>
      <c r="B8" s="121"/>
      <c r="C8" s="121"/>
    </row>
    <row r="9" spans="1:3" ht="119.25" customHeight="1">
      <c r="A9" s="81" t="s">
        <v>14</v>
      </c>
      <c r="B9" s="81" t="s">
        <v>16</v>
      </c>
      <c r="C9" s="17" t="s">
        <v>47</v>
      </c>
    </row>
    <row r="10" spans="1:3" ht="18.75">
      <c r="A10" s="83">
        <v>1</v>
      </c>
      <c r="B10" s="83">
        <v>2</v>
      </c>
      <c r="C10" s="18">
        <v>3</v>
      </c>
    </row>
    <row r="11" spans="1:3" ht="18.75">
      <c r="A11" s="83"/>
      <c r="B11" s="82" t="s">
        <v>17</v>
      </c>
      <c r="C11" s="41">
        <f>C12+C34</f>
        <v>4537.7</v>
      </c>
    </row>
    <row r="12" spans="1:3" ht="23.25" customHeight="1">
      <c r="A12" s="91" t="s">
        <v>18</v>
      </c>
      <c r="B12" s="82" t="s">
        <v>19</v>
      </c>
      <c r="C12" s="41">
        <f>C13+C16+C19+C24+C26+C31</f>
        <v>782.8000000000001</v>
      </c>
    </row>
    <row r="13" spans="1:3" ht="21" customHeight="1">
      <c r="A13" s="91" t="s">
        <v>20</v>
      </c>
      <c r="B13" s="82" t="s">
        <v>21</v>
      </c>
      <c r="C13" s="41">
        <f>C14</f>
        <v>28.6</v>
      </c>
    </row>
    <row r="14" spans="1:3" ht="18.75">
      <c r="A14" s="92" t="s">
        <v>22</v>
      </c>
      <c r="B14" s="7" t="s">
        <v>23</v>
      </c>
      <c r="C14" s="20">
        <f>C15</f>
        <v>28.6</v>
      </c>
    </row>
    <row r="15" spans="1:3" ht="99.75" customHeight="1">
      <c r="A15" s="92" t="s">
        <v>24</v>
      </c>
      <c r="B15" s="7" t="s">
        <v>25</v>
      </c>
      <c r="C15" s="20">
        <v>28.6</v>
      </c>
    </row>
    <row r="16" spans="1:3" ht="22.5" customHeight="1">
      <c r="A16" s="91" t="s">
        <v>26</v>
      </c>
      <c r="B16" s="82" t="s">
        <v>27</v>
      </c>
      <c r="C16" s="41">
        <f>C17</f>
        <v>4.2</v>
      </c>
    </row>
    <row r="17" spans="1:3" ht="18.75">
      <c r="A17" s="92" t="s">
        <v>28</v>
      </c>
      <c r="B17" s="7" t="s">
        <v>29</v>
      </c>
      <c r="C17" s="42">
        <f>C18</f>
        <v>4.2</v>
      </c>
    </row>
    <row r="18" spans="1:3" ht="18.75">
      <c r="A18" s="92" t="s">
        <v>30</v>
      </c>
      <c r="B18" s="7" t="s">
        <v>29</v>
      </c>
      <c r="C18" s="42">
        <v>4.2</v>
      </c>
    </row>
    <row r="19" spans="1:3" ht="20.25" customHeight="1">
      <c r="A19" s="91" t="s">
        <v>31</v>
      </c>
      <c r="B19" s="82" t="s">
        <v>32</v>
      </c>
      <c r="C19" s="41">
        <f>C20+C21</f>
        <v>642.3000000000001</v>
      </c>
    </row>
    <row r="20" spans="1:3" ht="55.5" customHeight="1">
      <c r="A20" s="92" t="s">
        <v>122</v>
      </c>
      <c r="B20" s="7" t="s">
        <v>33</v>
      </c>
      <c r="C20" s="42">
        <v>121.1</v>
      </c>
    </row>
    <row r="21" spans="1:3" ht="18.75">
      <c r="A21" s="92" t="s">
        <v>34</v>
      </c>
      <c r="B21" s="7" t="s">
        <v>35</v>
      </c>
      <c r="C21" s="42">
        <f>C22+C23</f>
        <v>521.2</v>
      </c>
    </row>
    <row r="22" spans="1:3" ht="38.25" customHeight="1">
      <c r="A22" s="92" t="s">
        <v>123</v>
      </c>
      <c r="B22" s="7" t="s">
        <v>124</v>
      </c>
      <c r="C22" s="42">
        <v>345.5</v>
      </c>
    </row>
    <row r="23" spans="1:3" ht="39" customHeight="1">
      <c r="A23" s="92" t="s">
        <v>125</v>
      </c>
      <c r="B23" s="7" t="s">
        <v>126</v>
      </c>
      <c r="C23" s="42">
        <v>175.7</v>
      </c>
    </row>
    <row r="24" spans="1:3" s="11" customFormat="1" ht="21" customHeight="1">
      <c r="A24" s="91" t="s">
        <v>128</v>
      </c>
      <c r="B24" s="82" t="s">
        <v>36</v>
      </c>
      <c r="C24" s="41">
        <f>C25</f>
        <v>0.5</v>
      </c>
    </row>
    <row r="25" spans="1:3" ht="94.5" customHeight="1">
      <c r="A25" s="92" t="s">
        <v>127</v>
      </c>
      <c r="B25" s="7" t="s">
        <v>37</v>
      </c>
      <c r="C25" s="42">
        <v>0.5</v>
      </c>
    </row>
    <row r="26" spans="1:3" ht="54" customHeight="1">
      <c r="A26" s="91" t="s">
        <v>38</v>
      </c>
      <c r="B26" s="82" t="s">
        <v>0</v>
      </c>
      <c r="C26" s="41">
        <f>C27+C30</f>
        <v>106.7</v>
      </c>
    </row>
    <row r="27" spans="1:3" ht="97.5" customHeight="1">
      <c r="A27" s="92" t="s">
        <v>39</v>
      </c>
      <c r="B27" s="7" t="s">
        <v>210</v>
      </c>
      <c r="C27" s="42">
        <f>SUM(C28:C29)</f>
        <v>56.7</v>
      </c>
    </row>
    <row r="28" spans="1:3" s="90" customFormat="1" ht="95.25" customHeight="1">
      <c r="A28" s="105" t="s">
        <v>211</v>
      </c>
      <c r="B28" s="106" t="s">
        <v>210</v>
      </c>
      <c r="C28" s="20">
        <v>44.7</v>
      </c>
    </row>
    <row r="29" spans="1:3" ht="97.5" customHeight="1">
      <c r="A29" s="92" t="s">
        <v>220</v>
      </c>
      <c r="B29" s="7" t="s">
        <v>232</v>
      </c>
      <c r="C29" s="42">
        <v>12</v>
      </c>
    </row>
    <row r="30" spans="1:3" ht="99.75" customHeight="1">
      <c r="A30" s="81" t="s">
        <v>100</v>
      </c>
      <c r="B30" s="7" t="s">
        <v>153</v>
      </c>
      <c r="C30" s="42">
        <v>50</v>
      </c>
    </row>
    <row r="31" spans="1:3" ht="40.5" customHeight="1">
      <c r="A31" s="91" t="s">
        <v>41</v>
      </c>
      <c r="B31" s="82" t="s">
        <v>1</v>
      </c>
      <c r="C31" s="41">
        <f>C32+C33</f>
        <v>0.5</v>
      </c>
    </row>
    <row r="32" spans="1:3" ht="36.75" customHeight="1">
      <c r="A32" s="92" t="s">
        <v>87</v>
      </c>
      <c r="B32" s="7" t="s">
        <v>120</v>
      </c>
      <c r="C32" s="42">
        <v>0.5</v>
      </c>
    </row>
    <row r="33" spans="1:7" ht="42" customHeight="1">
      <c r="A33" s="92" t="s">
        <v>89</v>
      </c>
      <c r="B33" s="7" t="s">
        <v>42</v>
      </c>
      <c r="C33" s="42">
        <v>0</v>
      </c>
      <c r="D33" s="123"/>
      <c r="E33" s="123"/>
      <c r="F33" s="123"/>
      <c r="G33" s="123"/>
    </row>
    <row r="34" spans="1:3" s="11" customFormat="1" ht="18.75">
      <c r="A34" s="91" t="s">
        <v>5</v>
      </c>
      <c r="B34" s="82" t="s">
        <v>44</v>
      </c>
      <c r="C34" s="41">
        <f>C35</f>
        <v>3754.9</v>
      </c>
    </row>
    <row r="35" spans="1:3" s="11" customFormat="1" ht="60" customHeight="1">
      <c r="A35" s="91" t="s">
        <v>5</v>
      </c>
      <c r="B35" s="82" t="s">
        <v>45</v>
      </c>
      <c r="C35" s="43">
        <f>SUM(C36:C40)</f>
        <v>3754.9</v>
      </c>
    </row>
    <row r="36" spans="1:3" ht="37.5">
      <c r="A36" s="45" t="s">
        <v>212</v>
      </c>
      <c r="B36" s="7" t="s">
        <v>148</v>
      </c>
      <c r="C36" s="44">
        <v>2856.6</v>
      </c>
    </row>
    <row r="37" spans="1:7" s="11" customFormat="1" ht="37.5" customHeight="1">
      <c r="A37" s="45" t="s">
        <v>213</v>
      </c>
      <c r="B37" s="7" t="s">
        <v>149</v>
      </c>
      <c r="C37" s="107">
        <v>0</v>
      </c>
      <c r="G37" s="36"/>
    </row>
    <row r="38" spans="1:3" ht="55.5" customHeight="1">
      <c r="A38" s="45" t="s">
        <v>214</v>
      </c>
      <c r="B38" s="7" t="s">
        <v>163</v>
      </c>
      <c r="C38" s="63">
        <v>78.3</v>
      </c>
    </row>
    <row r="39" spans="1:3" ht="93.75" customHeight="1">
      <c r="A39" s="45" t="s">
        <v>215</v>
      </c>
      <c r="B39" s="7" t="s">
        <v>129</v>
      </c>
      <c r="C39" s="63">
        <v>120</v>
      </c>
    </row>
    <row r="40" spans="1:3" ht="41.25" customHeight="1">
      <c r="A40" s="45" t="s">
        <v>216</v>
      </c>
      <c r="B40" s="7" t="s">
        <v>164</v>
      </c>
      <c r="C40" s="63">
        <v>700</v>
      </c>
    </row>
  </sheetData>
  <sheetProtection/>
  <mergeCells count="9">
    <mergeCell ref="D33:G33"/>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2:D49"/>
  <sheetViews>
    <sheetView zoomScale="70" zoomScaleNormal="70" zoomScalePageLayoutView="0" workbookViewId="0" topLeftCell="A1">
      <selection activeCell="C61" sqref="C61"/>
    </sheetView>
  </sheetViews>
  <sheetFormatPr defaultColWidth="9.140625" defaultRowHeight="15"/>
  <cols>
    <col min="1" max="1" width="34.00390625" style="93" customWidth="1"/>
    <col min="2" max="2" width="57.8515625" style="15" customWidth="1"/>
    <col min="3" max="3" width="14.28125" style="15" customWidth="1"/>
    <col min="4" max="4" width="14.140625" style="12" customWidth="1"/>
    <col min="5" max="16384" width="9.140625" style="1" customWidth="1"/>
  </cols>
  <sheetData>
    <row r="2" spans="1:4" s="6" customFormat="1" ht="18.75">
      <c r="A2" s="124" t="s">
        <v>46</v>
      </c>
      <c r="B2" s="124"/>
      <c r="C2" s="124"/>
      <c r="D2" s="124"/>
    </row>
    <row r="3" spans="1:4" s="6" customFormat="1" ht="18.75">
      <c r="A3" s="124" t="s">
        <v>176</v>
      </c>
      <c r="B3" s="124"/>
      <c r="C3" s="124"/>
      <c r="D3" s="124"/>
    </row>
    <row r="4" spans="1:4" s="6" customFormat="1" ht="18.75">
      <c r="A4" s="124" t="s">
        <v>2</v>
      </c>
      <c r="B4" s="124"/>
      <c r="C4" s="124"/>
      <c r="D4" s="124"/>
    </row>
    <row r="5" spans="1:4" s="6" customFormat="1" ht="18.75">
      <c r="A5" s="130" t="s">
        <v>217</v>
      </c>
      <c r="B5" s="130"/>
      <c r="C5" s="130"/>
      <c r="D5" s="130"/>
    </row>
    <row r="6" spans="1:4" s="6" customFormat="1" ht="18.75">
      <c r="A6" s="124" t="s">
        <v>177</v>
      </c>
      <c r="B6" s="124"/>
      <c r="C6" s="124"/>
      <c r="D6" s="124"/>
    </row>
    <row r="7" spans="1:4" s="6" customFormat="1" ht="18.75">
      <c r="A7" s="124" t="s">
        <v>2</v>
      </c>
      <c r="B7" s="124"/>
      <c r="C7" s="124"/>
      <c r="D7" s="124"/>
    </row>
    <row r="8" spans="1:4" s="6" customFormat="1" ht="18.75">
      <c r="A8" s="124" t="s">
        <v>218</v>
      </c>
      <c r="B8" s="124"/>
      <c r="C8" s="124"/>
      <c r="D8" s="124"/>
    </row>
    <row r="9" spans="1:4" ht="45.75" customHeight="1">
      <c r="A9" s="125" t="s">
        <v>221</v>
      </c>
      <c r="B9" s="125"/>
      <c r="C9" s="125"/>
      <c r="D9" s="125"/>
    </row>
    <row r="10" spans="1:4" ht="18.75">
      <c r="A10" s="85"/>
      <c r="B10" s="85"/>
      <c r="C10" s="85"/>
      <c r="D10" s="9" t="s">
        <v>15</v>
      </c>
    </row>
    <row r="11" spans="1:4" ht="18.75">
      <c r="A11" s="126" t="s">
        <v>14</v>
      </c>
      <c r="B11" s="126" t="s">
        <v>48</v>
      </c>
      <c r="C11" s="128" t="s">
        <v>47</v>
      </c>
      <c r="D11" s="129"/>
    </row>
    <row r="12" spans="1:4" ht="18.75">
      <c r="A12" s="127"/>
      <c r="B12" s="127"/>
      <c r="C12" s="13" t="s">
        <v>222</v>
      </c>
      <c r="D12" s="40" t="s">
        <v>223</v>
      </c>
    </row>
    <row r="13" spans="1:4" ht="18.75">
      <c r="A13" s="13">
        <v>1</v>
      </c>
      <c r="B13" s="13">
        <v>2</v>
      </c>
      <c r="C13" s="13">
        <v>3</v>
      </c>
      <c r="D13" s="40">
        <v>4</v>
      </c>
    </row>
    <row r="14" spans="1:4" ht="18.75">
      <c r="A14" s="83"/>
      <c r="B14" s="82" t="s">
        <v>17</v>
      </c>
      <c r="C14" s="19">
        <f>C15+C37</f>
        <v>4338.8</v>
      </c>
      <c r="D14" s="19">
        <f>D15+D37</f>
        <v>4340</v>
      </c>
    </row>
    <row r="15" spans="1:4" ht="20.25" customHeight="1">
      <c r="A15" s="91" t="s">
        <v>18</v>
      </c>
      <c r="B15" s="82" t="s">
        <v>19</v>
      </c>
      <c r="C15" s="19">
        <f>C16+C19+C22+C27+C29+C34</f>
        <v>783.9000000000001</v>
      </c>
      <c r="D15" s="19">
        <f>D16+D19+D22+D27+D29+D34</f>
        <v>785.1000000000001</v>
      </c>
    </row>
    <row r="16" spans="1:4" ht="18.75">
      <c r="A16" s="91" t="s">
        <v>20</v>
      </c>
      <c r="B16" s="82" t="s">
        <v>21</v>
      </c>
      <c r="C16" s="19">
        <f>C18</f>
        <v>29.7</v>
      </c>
      <c r="D16" s="19">
        <f>D17</f>
        <v>30.9</v>
      </c>
    </row>
    <row r="17" spans="1:4" ht="18.75">
      <c r="A17" s="92" t="s">
        <v>22</v>
      </c>
      <c r="B17" s="7" t="s">
        <v>23</v>
      </c>
      <c r="C17" s="20">
        <f>C18</f>
        <v>29.7</v>
      </c>
      <c r="D17" s="20">
        <f>D18</f>
        <v>30.9</v>
      </c>
    </row>
    <row r="18" spans="1:4" ht="115.5" customHeight="1">
      <c r="A18" s="92" t="s">
        <v>24</v>
      </c>
      <c r="B18" s="7" t="s">
        <v>25</v>
      </c>
      <c r="C18" s="20">
        <v>29.7</v>
      </c>
      <c r="D18" s="20">
        <v>30.9</v>
      </c>
    </row>
    <row r="19" spans="1:4" ht="18.75">
      <c r="A19" s="91" t="s">
        <v>26</v>
      </c>
      <c r="B19" s="82" t="s">
        <v>27</v>
      </c>
      <c r="C19" s="19">
        <f>C20</f>
        <v>4.2</v>
      </c>
      <c r="D19" s="19">
        <f>D20</f>
        <v>4.2</v>
      </c>
    </row>
    <row r="20" spans="1:4" ht="18.75">
      <c r="A20" s="92" t="s">
        <v>28</v>
      </c>
      <c r="B20" s="7" t="s">
        <v>29</v>
      </c>
      <c r="C20" s="20">
        <f>C21</f>
        <v>4.2</v>
      </c>
      <c r="D20" s="20">
        <f>D21</f>
        <v>4.2</v>
      </c>
    </row>
    <row r="21" spans="1:4" ht="18.75">
      <c r="A21" s="92" t="s">
        <v>30</v>
      </c>
      <c r="B21" s="7" t="s">
        <v>29</v>
      </c>
      <c r="C21" s="20">
        <v>4.2</v>
      </c>
      <c r="D21" s="20">
        <v>4.2</v>
      </c>
    </row>
    <row r="22" spans="1:4" ht="18.75">
      <c r="A22" s="91" t="s">
        <v>31</v>
      </c>
      <c r="B22" s="82" t="s">
        <v>32</v>
      </c>
      <c r="C22" s="19">
        <f>C23+C24</f>
        <v>642.3000000000001</v>
      </c>
      <c r="D22" s="19">
        <f>D23+D24</f>
        <v>642.3000000000001</v>
      </c>
    </row>
    <row r="23" spans="1:4" ht="75">
      <c r="A23" s="92" t="s">
        <v>122</v>
      </c>
      <c r="B23" s="7" t="s">
        <v>33</v>
      </c>
      <c r="C23" s="20">
        <v>121.1</v>
      </c>
      <c r="D23" s="20">
        <v>121.1</v>
      </c>
    </row>
    <row r="24" spans="1:4" ht="18.75">
      <c r="A24" s="92" t="s">
        <v>34</v>
      </c>
      <c r="B24" s="7" t="s">
        <v>35</v>
      </c>
      <c r="C24" s="20">
        <f>C25+C26</f>
        <v>521.2</v>
      </c>
      <c r="D24" s="20">
        <f>D25+D26</f>
        <v>521.2</v>
      </c>
    </row>
    <row r="25" spans="1:4" ht="56.25">
      <c r="A25" s="92" t="s">
        <v>123</v>
      </c>
      <c r="B25" s="7" t="s">
        <v>124</v>
      </c>
      <c r="C25" s="20">
        <v>345.5</v>
      </c>
      <c r="D25" s="20">
        <v>345.5</v>
      </c>
    </row>
    <row r="26" spans="1:4" ht="56.25">
      <c r="A26" s="92" t="s">
        <v>125</v>
      </c>
      <c r="B26" s="7" t="s">
        <v>126</v>
      </c>
      <c r="C26" s="42">
        <v>175.7</v>
      </c>
      <c r="D26" s="42">
        <v>175.7</v>
      </c>
    </row>
    <row r="27" spans="1:4" ht="18.75">
      <c r="A27" s="91" t="s">
        <v>128</v>
      </c>
      <c r="B27" s="82" t="s">
        <v>36</v>
      </c>
      <c r="C27" s="19">
        <f>C28</f>
        <v>0.5</v>
      </c>
      <c r="D27" s="19">
        <f>D28</f>
        <v>0.5</v>
      </c>
    </row>
    <row r="28" spans="1:4" ht="131.25">
      <c r="A28" s="92" t="s">
        <v>127</v>
      </c>
      <c r="B28" s="7" t="s">
        <v>37</v>
      </c>
      <c r="C28" s="20">
        <v>0.5</v>
      </c>
      <c r="D28" s="20">
        <v>0.5</v>
      </c>
    </row>
    <row r="29" spans="1:4" ht="75">
      <c r="A29" s="91" t="s">
        <v>38</v>
      </c>
      <c r="B29" s="82" t="s">
        <v>0</v>
      </c>
      <c r="C29" s="19">
        <f>C30+C33</f>
        <v>106.7</v>
      </c>
      <c r="D29" s="19">
        <f>D30+D33</f>
        <v>106.7</v>
      </c>
    </row>
    <row r="30" spans="1:4" ht="139.5" customHeight="1">
      <c r="A30" s="92" t="s">
        <v>39</v>
      </c>
      <c r="B30" s="7" t="s">
        <v>40</v>
      </c>
      <c r="C30" s="20">
        <f>SUM(C31:C32)</f>
        <v>56.7</v>
      </c>
      <c r="D30" s="20">
        <f>SUM(D31:D32)</f>
        <v>56.7</v>
      </c>
    </row>
    <row r="31" spans="1:4" ht="131.25">
      <c r="A31" s="105" t="s">
        <v>211</v>
      </c>
      <c r="B31" s="106" t="s">
        <v>210</v>
      </c>
      <c r="C31" s="42">
        <v>44.7</v>
      </c>
      <c r="D31" s="42">
        <v>44.7</v>
      </c>
    </row>
    <row r="32" spans="1:4" ht="117" customHeight="1">
      <c r="A32" s="92" t="s">
        <v>220</v>
      </c>
      <c r="B32" s="7" t="s">
        <v>232</v>
      </c>
      <c r="C32" s="20">
        <v>12</v>
      </c>
      <c r="D32" s="20">
        <v>12</v>
      </c>
    </row>
    <row r="33" spans="1:4" ht="117" customHeight="1">
      <c r="A33" s="81" t="s">
        <v>100</v>
      </c>
      <c r="B33" s="7" t="s">
        <v>153</v>
      </c>
      <c r="C33" s="20">
        <v>50</v>
      </c>
      <c r="D33" s="20">
        <v>50</v>
      </c>
    </row>
    <row r="34" spans="1:4" ht="56.25">
      <c r="A34" s="91" t="s">
        <v>41</v>
      </c>
      <c r="B34" s="82" t="s">
        <v>1</v>
      </c>
      <c r="C34" s="19">
        <f>C35+C36</f>
        <v>0.5</v>
      </c>
      <c r="D34" s="19">
        <f>D35+D36</f>
        <v>0.5</v>
      </c>
    </row>
    <row r="35" spans="1:4" ht="56.25">
      <c r="A35" s="92" t="s">
        <v>87</v>
      </c>
      <c r="B35" s="7" t="s">
        <v>120</v>
      </c>
      <c r="C35" s="20">
        <v>0.5</v>
      </c>
      <c r="D35" s="20">
        <v>0.5</v>
      </c>
    </row>
    <row r="36" spans="1:4" ht="56.25">
      <c r="A36" s="92" t="s">
        <v>89</v>
      </c>
      <c r="B36" s="7" t="s">
        <v>42</v>
      </c>
      <c r="C36" s="20"/>
      <c r="D36" s="20"/>
    </row>
    <row r="37" spans="1:4" ht="18.75">
      <c r="A37" s="91" t="s">
        <v>5</v>
      </c>
      <c r="B37" s="82" t="s">
        <v>44</v>
      </c>
      <c r="C37" s="19">
        <f>C38</f>
        <v>3554.9</v>
      </c>
      <c r="D37" s="19">
        <f>D38</f>
        <v>3554.9</v>
      </c>
    </row>
    <row r="38" spans="1:4" ht="56.25">
      <c r="A38" s="91" t="s">
        <v>5</v>
      </c>
      <c r="B38" s="82" t="s">
        <v>45</v>
      </c>
      <c r="C38" s="21">
        <f>C39+C40+C41+C42+C43</f>
        <v>3554.9</v>
      </c>
      <c r="D38" s="21">
        <f>D39+D40+D41+D42+D43</f>
        <v>3554.9</v>
      </c>
    </row>
    <row r="39" spans="1:4" ht="37.5">
      <c r="A39" s="45" t="s">
        <v>212</v>
      </c>
      <c r="B39" s="7" t="s">
        <v>148</v>
      </c>
      <c r="C39" s="44">
        <v>2856.6</v>
      </c>
      <c r="D39" s="44">
        <v>2856.6</v>
      </c>
    </row>
    <row r="40" spans="1:4" ht="56.25">
      <c r="A40" s="45" t="s">
        <v>213</v>
      </c>
      <c r="B40" s="7" t="s">
        <v>149</v>
      </c>
      <c r="C40" s="108">
        <v>0</v>
      </c>
      <c r="D40" s="108">
        <v>0</v>
      </c>
    </row>
    <row r="41" spans="1:4" ht="75">
      <c r="A41" s="45" t="s">
        <v>214</v>
      </c>
      <c r="B41" s="7" t="s">
        <v>163</v>
      </c>
      <c r="C41" s="64">
        <v>78.3</v>
      </c>
      <c r="D41" s="64">
        <v>78.3</v>
      </c>
    </row>
    <row r="42" spans="1:4" ht="112.5">
      <c r="A42" s="45" t="s">
        <v>215</v>
      </c>
      <c r="B42" s="7" t="s">
        <v>129</v>
      </c>
      <c r="C42" s="64">
        <v>120</v>
      </c>
      <c r="D42" s="64">
        <v>120</v>
      </c>
    </row>
    <row r="43" spans="1:4" ht="35.25" customHeight="1">
      <c r="A43" s="45" t="s">
        <v>216</v>
      </c>
      <c r="B43" s="7" t="s">
        <v>164</v>
      </c>
      <c r="C43" s="64">
        <v>500</v>
      </c>
      <c r="D43" s="64">
        <v>500</v>
      </c>
    </row>
    <row r="44" spans="1:4" ht="18.75" hidden="1">
      <c r="A44" s="40"/>
      <c r="B44" s="14"/>
      <c r="C44" s="14"/>
      <c r="D44" s="10"/>
    </row>
    <row r="45" spans="1:4" ht="18.75" hidden="1">
      <c r="A45" s="40"/>
      <c r="B45" s="14"/>
      <c r="C45" s="14"/>
      <c r="D45" s="10"/>
    </row>
    <row r="46" spans="1:4" ht="18.75" hidden="1">
      <c r="A46" s="40"/>
      <c r="B46" s="14"/>
      <c r="C46" s="14"/>
      <c r="D46" s="10"/>
    </row>
    <row r="47" spans="1:4" ht="18.75" hidden="1">
      <c r="A47" s="40"/>
      <c r="B47" s="14"/>
      <c r="C47" s="14"/>
      <c r="D47" s="10"/>
    </row>
    <row r="48" spans="1:4" ht="18.75" hidden="1">
      <c r="A48" s="40"/>
      <c r="B48" s="14"/>
      <c r="C48" s="14"/>
      <c r="D48" s="10"/>
    </row>
    <row r="49" spans="1:4" ht="18.75" hidden="1">
      <c r="A49" s="40"/>
      <c r="B49" s="14"/>
      <c r="C49" s="14"/>
      <c r="D49" s="10"/>
    </row>
  </sheetData>
  <sheetProtection/>
  <mergeCells count="11">
    <mergeCell ref="A2:D2"/>
    <mergeCell ref="A3:D3"/>
    <mergeCell ref="A4:D4"/>
    <mergeCell ref="A5:D5"/>
    <mergeCell ref="A6:D6"/>
    <mergeCell ref="A8:D8"/>
    <mergeCell ref="A9:D9"/>
    <mergeCell ref="A11:A12"/>
    <mergeCell ref="B11:B12"/>
    <mergeCell ref="C11:D11"/>
    <mergeCell ref="A7:D7"/>
  </mergeCells>
  <printOptions/>
  <pageMargins left="0.9055118110236221" right="0" top="0.1968503937007874" bottom="0.1968503937007874" header="0.31496062992125984" footer="0.31496062992125984"/>
  <pageSetup fitToHeight="4" fitToWidth="1" horizontalDpi="180" verticalDpi="180" orientation="portrait"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1:F69"/>
  <sheetViews>
    <sheetView zoomScale="70" zoomScaleNormal="70" zoomScalePageLayoutView="0" workbookViewId="0" topLeftCell="A56">
      <selection activeCell="B41" sqref="B41"/>
    </sheetView>
  </sheetViews>
  <sheetFormatPr defaultColWidth="9.140625" defaultRowHeight="15"/>
  <cols>
    <col min="1" max="1" width="57.57421875" style="34" customWidth="1"/>
    <col min="2" max="2" width="12.00390625" style="70" customWidth="1"/>
    <col min="3" max="3" width="16.28125" style="71" customWidth="1"/>
    <col min="4" max="4" width="8.28125" style="71" customWidth="1"/>
    <col min="5" max="5" width="15.57421875" style="72" customWidth="1"/>
    <col min="6" max="6" width="9.57421875" style="29" bestFit="1" customWidth="1"/>
    <col min="7" max="16384" width="9.140625" style="29" customWidth="1"/>
  </cols>
  <sheetData>
    <row r="1" spans="1:5" s="3" customFormat="1" ht="18.75">
      <c r="A1" s="131" t="s">
        <v>49</v>
      </c>
      <c r="B1" s="131"/>
      <c r="C1" s="131"/>
      <c r="D1" s="131"/>
      <c r="E1" s="131"/>
    </row>
    <row r="2" spans="1:5" s="3" customFormat="1" ht="18.75" customHeight="1">
      <c r="A2" s="131" t="s">
        <v>178</v>
      </c>
      <c r="B2" s="131"/>
      <c r="C2" s="131"/>
      <c r="D2" s="131"/>
      <c r="E2" s="131"/>
    </row>
    <row r="3" spans="1:5" s="3" customFormat="1" ht="18.75" customHeight="1">
      <c r="A3" s="131" t="s">
        <v>2</v>
      </c>
      <c r="B3" s="131"/>
      <c r="C3" s="131"/>
      <c r="D3" s="131"/>
      <c r="E3" s="131"/>
    </row>
    <row r="4" spans="1:5" s="3" customFormat="1" ht="18.75">
      <c r="A4" s="135" t="s">
        <v>217</v>
      </c>
      <c r="B4" s="135"/>
      <c r="C4" s="135"/>
      <c r="D4" s="135"/>
      <c r="E4" s="135"/>
    </row>
    <row r="5" spans="1:5" s="3" customFormat="1" ht="18.75" customHeight="1">
      <c r="A5" s="131" t="s">
        <v>179</v>
      </c>
      <c r="B5" s="131"/>
      <c r="C5" s="131"/>
      <c r="D5" s="131"/>
      <c r="E5" s="131"/>
    </row>
    <row r="6" spans="1:5" s="3" customFormat="1" ht="18.75" customHeight="1">
      <c r="A6" s="131" t="s">
        <v>2</v>
      </c>
      <c r="B6" s="131"/>
      <c r="C6" s="131"/>
      <c r="D6" s="131"/>
      <c r="E6" s="131"/>
    </row>
    <row r="7" spans="1:5" s="3" customFormat="1" ht="18.75" customHeight="1">
      <c r="A7" s="131" t="s">
        <v>218</v>
      </c>
      <c r="B7" s="131"/>
      <c r="C7" s="131"/>
      <c r="D7" s="131"/>
      <c r="E7" s="131"/>
    </row>
    <row r="8" spans="1:5" ht="18.75">
      <c r="A8" s="132"/>
      <c r="B8" s="132"/>
      <c r="C8" s="132"/>
      <c r="D8" s="132"/>
      <c r="E8" s="132"/>
    </row>
    <row r="9" spans="1:6" ht="93" customHeight="1">
      <c r="A9" s="133" t="s">
        <v>224</v>
      </c>
      <c r="B9" s="133"/>
      <c r="C9" s="133"/>
      <c r="D9" s="133"/>
      <c r="E9" s="133"/>
      <c r="F9" s="2"/>
    </row>
    <row r="10" spans="1:5" s="34" customFormat="1" ht="18.75">
      <c r="A10" s="134"/>
      <c r="B10" s="134"/>
      <c r="C10" s="134"/>
      <c r="D10" s="134"/>
      <c r="E10" s="134"/>
    </row>
    <row r="11" spans="1:5" ht="37.5">
      <c r="A11" s="83" t="s">
        <v>51</v>
      </c>
      <c r="B11" s="23" t="s">
        <v>52</v>
      </c>
      <c r="C11" s="24" t="s">
        <v>131</v>
      </c>
      <c r="D11" s="24" t="s">
        <v>54</v>
      </c>
      <c r="E11" s="65" t="s">
        <v>150</v>
      </c>
    </row>
    <row r="12" spans="1:5" s="94" customFormat="1" ht="18.75">
      <c r="A12" s="81">
        <v>1</v>
      </c>
      <c r="B12" s="25" t="s">
        <v>201</v>
      </c>
      <c r="C12" s="60">
        <v>3</v>
      </c>
      <c r="D12" s="60">
        <v>4</v>
      </c>
      <c r="E12" s="25" t="s">
        <v>202</v>
      </c>
    </row>
    <row r="13" spans="1:5" ht="18.75">
      <c r="A13" s="61" t="s">
        <v>17</v>
      </c>
      <c r="B13" s="23"/>
      <c r="C13" s="24"/>
      <c r="D13" s="24"/>
      <c r="E13" s="26">
        <f>E14+E33+E39+E45+E50+E65</f>
        <v>4537.700000000001</v>
      </c>
    </row>
    <row r="14" spans="1:5" s="31" customFormat="1" ht="24" customHeight="1">
      <c r="A14" s="61" t="s">
        <v>55</v>
      </c>
      <c r="B14" s="23" t="s">
        <v>56</v>
      </c>
      <c r="C14" s="24"/>
      <c r="D14" s="24"/>
      <c r="E14" s="26">
        <f>E15+E19+E25+E29</f>
        <v>2503.6000000000004</v>
      </c>
    </row>
    <row r="15" spans="1:5" ht="59.25" customHeight="1">
      <c r="A15" s="59" t="s">
        <v>147</v>
      </c>
      <c r="B15" s="25" t="s">
        <v>140</v>
      </c>
      <c r="C15" s="60"/>
      <c r="D15" s="60"/>
      <c r="E15" s="27">
        <f>E16</f>
        <v>737.4</v>
      </c>
    </row>
    <row r="16" spans="1:5" ht="96.75" customHeight="1">
      <c r="A16" s="59" t="s">
        <v>203</v>
      </c>
      <c r="B16" s="25" t="s">
        <v>140</v>
      </c>
      <c r="C16" s="23" t="s">
        <v>154</v>
      </c>
      <c r="D16" s="60"/>
      <c r="E16" s="27">
        <f>E17</f>
        <v>737.4</v>
      </c>
    </row>
    <row r="17" spans="1:5" ht="18.75">
      <c r="A17" s="59" t="s">
        <v>146</v>
      </c>
      <c r="B17" s="25" t="s">
        <v>140</v>
      </c>
      <c r="C17" s="25" t="s">
        <v>155</v>
      </c>
      <c r="D17" s="60"/>
      <c r="E17" s="27">
        <f>E18</f>
        <v>737.4</v>
      </c>
    </row>
    <row r="18" spans="1:5" ht="93.75" customHeight="1">
      <c r="A18" s="59" t="s">
        <v>58</v>
      </c>
      <c r="B18" s="25" t="s">
        <v>140</v>
      </c>
      <c r="C18" s="25" t="s">
        <v>155</v>
      </c>
      <c r="D18" s="60">
        <v>100</v>
      </c>
      <c r="E18" s="27">
        <v>737.4</v>
      </c>
    </row>
    <row r="19" spans="1:5" ht="77.25" customHeight="1">
      <c r="A19" s="59" t="s">
        <v>61</v>
      </c>
      <c r="B19" s="25" t="s">
        <v>62</v>
      </c>
      <c r="C19" s="60"/>
      <c r="D19" s="60"/>
      <c r="E19" s="27">
        <f>E20</f>
        <v>1674.9</v>
      </c>
    </row>
    <row r="20" spans="1:5" ht="95.25" customHeight="1">
      <c r="A20" s="59" t="s">
        <v>204</v>
      </c>
      <c r="B20" s="25" t="s">
        <v>62</v>
      </c>
      <c r="C20" s="23" t="s">
        <v>154</v>
      </c>
      <c r="D20" s="60"/>
      <c r="E20" s="27">
        <f>E21</f>
        <v>1674.9</v>
      </c>
    </row>
    <row r="21" spans="1:5" ht="37.5">
      <c r="A21" s="59" t="s">
        <v>57</v>
      </c>
      <c r="B21" s="25" t="s">
        <v>62</v>
      </c>
      <c r="C21" s="25" t="s">
        <v>156</v>
      </c>
      <c r="D21" s="60"/>
      <c r="E21" s="27">
        <f>E22+E23+E24</f>
        <v>1674.9</v>
      </c>
    </row>
    <row r="22" spans="1:5" ht="94.5" customHeight="1">
      <c r="A22" s="59" t="s">
        <v>58</v>
      </c>
      <c r="B22" s="25" t="s">
        <v>62</v>
      </c>
      <c r="C22" s="25" t="s">
        <v>156</v>
      </c>
      <c r="D22" s="60">
        <v>100</v>
      </c>
      <c r="E22" s="27">
        <v>1206.1</v>
      </c>
    </row>
    <row r="23" spans="1:5" ht="37.5">
      <c r="A23" s="59" t="s">
        <v>59</v>
      </c>
      <c r="B23" s="25" t="s">
        <v>62</v>
      </c>
      <c r="C23" s="25" t="s">
        <v>156</v>
      </c>
      <c r="D23" s="60">
        <v>200</v>
      </c>
      <c r="E23" s="27">
        <v>454.4</v>
      </c>
    </row>
    <row r="24" spans="1:5" ht="18.75">
      <c r="A24" s="59" t="s">
        <v>60</v>
      </c>
      <c r="B24" s="25" t="s">
        <v>62</v>
      </c>
      <c r="C24" s="25" t="s">
        <v>156</v>
      </c>
      <c r="D24" s="60">
        <v>800</v>
      </c>
      <c r="E24" s="27">
        <v>14.4</v>
      </c>
    </row>
    <row r="25" spans="1:5" s="31" customFormat="1" ht="18.75">
      <c r="A25" s="61" t="s">
        <v>63</v>
      </c>
      <c r="B25" s="23" t="s">
        <v>64</v>
      </c>
      <c r="C25" s="24"/>
      <c r="D25" s="24"/>
      <c r="E25" s="32">
        <f>E26</f>
        <v>1</v>
      </c>
    </row>
    <row r="26" spans="1:5" ht="18.75">
      <c r="A26" s="59" t="s">
        <v>65</v>
      </c>
      <c r="B26" s="25" t="s">
        <v>64</v>
      </c>
      <c r="C26" s="24">
        <v>9900000000</v>
      </c>
      <c r="D26" s="60"/>
      <c r="E26" s="27">
        <f>E27</f>
        <v>1</v>
      </c>
    </row>
    <row r="27" spans="1:5" ht="18.75">
      <c r="A27" s="59" t="s">
        <v>66</v>
      </c>
      <c r="B27" s="25" t="s">
        <v>64</v>
      </c>
      <c r="C27" s="60">
        <v>9900007500</v>
      </c>
      <c r="D27" s="60"/>
      <c r="E27" s="27">
        <f>E28</f>
        <v>1</v>
      </c>
    </row>
    <row r="28" spans="1:5" ht="18.75">
      <c r="A28" s="59" t="s">
        <v>60</v>
      </c>
      <c r="B28" s="25" t="s">
        <v>64</v>
      </c>
      <c r="C28" s="60">
        <v>9900007500</v>
      </c>
      <c r="D28" s="60">
        <v>800</v>
      </c>
      <c r="E28" s="27">
        <v>1</v>
      </c>
    </row>
    <row r="29" spans="1:5" s="31" customFormat="1" ht="37.5">
      <c r="A29" s="61" t="s">
        <v>159</v>
      </c>
      <c r="B29" s="23" t="s">
        <v>160</v>
      </c>
      <c r="C29" s="24"/>
      <c r="D29" s="24"/>
      <c r="E29" s="32">
        <f>SUM(E31:E32)</f>
        <v>90.3</v>
      </c>
    </row>
    <row r="30" spans="1:5" s="31" customFormat="1" ht="59.25" customHeight="1">
      <c r="A30" s="59" t="s">
        <v>165</v>
      </c>
      <c r="B30" s="23" t="s">
        <v>160</v>
      </c>
      <c r="C30" s="24"/>
      <c r="D30" s="24"/>
      <c r="E30" s="32">
        <f>SUM(E31:E32)</f>
        <v>90.3</v>
      </c>
    </row>
    <row r="31" spans="1:5" ht="37.5" hidden="1">
      <c r="A31" s="59" t="s">
        <v>59</v>
      </c>
      <c r="B31" s="25" t="s">
        <v>160</v>
      </c>
      <c r="C31" s="60">
        <v>1200002040</v>
      </c>
      <c r="D31" s="60">
        <v>200</v>
      </c>
      <c r="E31" s="27"/>
    </row>
    <row r="32" spans="1:5" ht="18.75">
      <c r="A32" s="59" t="s">
        <v>60</v>
      </c>
      <c r="B32" s="25" t="s">
        <v>160</v>
      </c>
      <c r="C32" s="60">
        <v>1200092360</v>
      </c>
      <c r="D32" s="60">
        <v>800</v>
      </c>
      <c r="E32" s="27">
        <v>90.3</v>
      </c>
    </row>
    <row r="33" spans="1:5" s="31" customFormat="1" ht="18.75">
      <c r="A33" s="61" t="s">
        <v>132</v>
      </c>
      <c r="B33" s="23" t="s">
        <v>141</v>
      </c>
      <c r="C33" s="24"/>
      <c r="D33" s="24"/>
      <c r="E33" s="32">
        <f>E34</f>
        <v>78.3</v>
      </c>
    </row>
    <row r="34" spans="1:5" ht="24" customHeight="1">
      <c r="A34" s="59" t="s">
        <v>133</v>
      </c>
      <c r="B34" s="25" t="s">
        <v>142</v>
      </c>
      <c r="C34" s="60"/>
      <c r="D34" s="60"/>
      <c r="E34" s="27">
        <f>E35</f>
        <v>78.3</v>
      </c>
    </row>
    <row r="35" spans="1:5" ht="18.75">
      <c r="A35" s="59" t="s">
        <v>65</v>
      </c>
      <c r="B35" s="25" t="s">
        <v>142</v>
      </c>
      <c r="C35" s="24">
        <v>9900000000</v>
      </c>
      <c r="D35" s="60"/>
      <c r="E35" s="27">
        <f>E36</f>
        <v>78.3</v>
      </c>
    </row>
    <row r="36" spans="1:5" ht="75">
      <c r="A36" s="59" t="s">
        <v>134</v>
      </c>
      <c r="B36" s="25" t="s">
        <v>142</v>
      </c>
      <c r="C36" s="60">
        <v>9900051180</v>
      </c>
      <c r="D36" s="60"/>
      <c r="E36" s="27">
        <f>E37+E38</f>
        <v>78.3</v>
      </c>
    </row>
    <row r="37" spans="1:5" ht="123" customHeight="1">
      <c r="A37" s="59" t="s">
        <v>58</v>
      </c>
      <c r="B37" s="25" t="s">
        <v>142</v>
      </c>
      <c r="C37" s="60">
        <v>9900051180</v>
      </c>
      <c r="D37" s="60">
        <v>100</v>
      </c>
      <c r="E37" s="27">
        <v>75.8</v>
      </c>
    </row>
    <row r="38" spans="1:5" ht="37.5">
      <c r="A38" s="59" t="s">
        <v>59</v>
      </c>
      <c r="B38" s="25" t="s">
        <v>142</v>
      </c>
      <c r="C38" s="60">
        <v>9900051180</v>
      </c>
      <c r="D38" s="60">
        <v>200</v>
      </c>
      <c r="E38" s="27">
        <v>2.5</v>
      </c>
    </row>
    <row r="39" spans="1:5" s="31" customFormat="1" ht="42.75" customHeight="1">
      <c r="A39" s="61" t="s">
        <v>135</v>
      </c>
      <c r="B39" s="23" t="s">
        <v>145</v>
      </c>
      <c r="C39" s="24"/>
      <c r="D39" s="24"/>
      <c r="E39" s="32">
        <f>E40</f>
        <v>225.8</v>
      </c>
    </row>
    <row r="40" spans="1:5" ht="18.75">
      <c r="A40" s="59" t="s">
        <v>136</v>
      </c>
      <c r="B40" s="25" t="s">
        <v>143</v>
      </c>
      <c r="C40" s="60"/>
      <c r="D40" s="60"/>
      <c r="E40" s="27">
        <f>E41</f>
        <v>225.8</v>
      </c>
    </row>
    <row r="41" spans="1:5" ht="82.5" customHeight="1">
      <c r="A41" s="59" t="s">
        <v>268</v>
      </c>
      <c r="B41" s="25" t="s">
        <v>143</v>
      </c>
      <c r="C41" s="24">
        <v>1600000000</v>
      </c>
      <c r="D41" s="60"/>
      <c r="E41" s="27">
        <f>E42</f>
        <v>225.8</v>
      </c>
    </row>
    <row r="42" spans="1:5" ht="36.75" customHeight="1">
      <c r="A42" s="59" t="s">
        <v>137</v>
      </c>
      <c r="B42" s="25" t="s">
        <v>143</v>
      </c>
      <c r="C42" s="60">
        <v>1600024300</v>
      </c>
      <c r="D42" s="60"/>
      <c r="E42" s="27">
        <f>SUM(E43:E44)</f>
        <v>225.8</v>
      </c>
    </row>
    <row r="43" spans="1:5" ht="95.25" customHeight="1">
      <c r="A43" s="59" t="s">
        <v>58</v>
      </c>
      <c r="B43" s="25" t="s">
        <v>143</v>
      </c>
      <c r="C43" s="60">
        <v>1600024300</v>
      </c>
      <c r="D43" s="60">
        <v>100</v>
      </c>
      <c r="E43" s="27">
        <v>168.9</v>
      </c>
    </row>
    <row r="44" spans="1:5" ht="37.5">
      <c r="A44" s="59" t="s">
        <v>59</v>
      </c>
      <c r="B44" s="25" t="s">
        <v>143</v>
      </c>
      <c r="C44" s="60">
        <v>1600024300</v>
      </c>
      <c r="D44" s="60">
        <v>200</v>
      </c>
      <c r="E44" s="27">
        <v>56.9</v>
      </c>
    </row>
    <row r="45" spans="1:5" s="31" customFormat="1" ht="18.75">
      <c r="A45" s="61" t="s">
        <v>67</v>
      </c>
      <c r="B45" s="23" t="s">
        <v>68</v>
      </c>
      <c r="C45" s="24"/>
      <c r="D45" s="24"/>
      <c r="E45" s="32">
        <f>E46</f>
        <v>120</v>
      </c>
    </row>
    <row r="46" spans="1:5" ht="18.75">
      <c r="A46" s="59" t="s">
        <v>138</v>
      </c>
      <c r="B46" s="25" t="s">
        <v>69</v>
      </c>
      <c r="C46" s="60"/>
      <c r="D46" s="60"/>
      <c r="E46" s="27">
        <f>E47</f>
        <v>120</v>
      </c>
    </row>
    <row r="47" spans="1:5" ht="60" customHeight="1">
      <c r="A47" s="55" t="s">
        <v>167</v>
      </c>
      <c r="B47" s="25" t="s">
        <v>69</v>
      </c>
      <c r="C47" s="24">
        <v>2100000000</v>
      </c>
      <c r="D47" s="60"/>
      <c r="E47" s="27">
        <f>E48</f>
        <v>120</v>
      </c>
    </row>
    <row r="48" spans="1:5" ht="18.75">
      <c r="A48" s="59" t="s">
        <v>138</v>
      </c>
      <c r="B48" s="25" t="s">
        <v>69</v>
      </c>
      <c r="C48" s="60">
        <v>2100003150</v>
      </c>
      <c r="D48" s="60"/>
      <c r="E48" s="27">
        <f>E49</f>
        <v>120</v>
      </c>
    </row>
    <row r="49" spans="1:5" ht="37.5">
      <c r="A49" s="59" t="s">
        <v>59</v>
      </c>
      <c r="B49" s="25" t="s">
        <v>69</v>
      </c>
      <c r="C49" s="60">
        <v>2100003150</v>
      </c>
      <c r="D49" s="60">
        <v>200</v>
      </c>
      <c r="E49" s="27">
        <v>120</v>
      </c>
    </row>
    <row r="50" spans="1:5" s="31" customFormat="1" ht="37.5">
      <c r="A50" s="61" t="s">
        <v>70</v>
      </c>
      <c r="B50" s="23" t="s">
        <v>71</v>
      </c>
      <c r="C50" s="24"/>
      <c r="D50" s="24"/>
      <c r="E50" s="32">
        <f>E51</f>
        <v>1522.1</v>
      </c>
    </row>
    <row r="51" spans="1:5" ht="94.5" customHeight="1">
      <c r="A51" s="59" t="s">
        <v>185</v>
      </c>
      <c r="B51" s="25" t="s">
        <v>71</v>
      </c>
      <c r="C51" s="24">
        <v>2000000000</v>
      </c>
      <c r="D51" s="60"/>
      <c r="E51" s="32">
        <f>E52+E56+E63</f>
        <v>1522.1</v>
      </c>
    </row>
    <row r="52" spans="1:5" ht="18" customHeight="1">
      <c r="A52" s="59" t="s">
        <v>72</v>
      </c>
      <c r="B52" s="25" t="s">
        <v>73</v>
      </c>
      <c r="C52" s="60">
        <v>2000003610</v>
      </c>
      <c r="D52" s="60"/>
      <c r="E52" s="27">
        <f>E53</f>
        <v>46.2</v>
      </c>
    </row>
    <row r="53" spans="1:5" ht="42.75" customHeight="1">
      <c r="A53" s="59" t="s">
        <v>139</v>
      </c>
      <c r="B53" s="25" t="s">
        <v>73</v>
      </c>
      <c r="C53" s="60">
        <v>2000003610</v>
      </c>
      <c r="D53" s="60"/>
      <c r="E53" s="27">
        <f>E54</f>
        <v>46.2</v>
      </c>
    </row>
    <row r="54" spans="1:5" ht="40.5" customHeight="1">
      <c r="A54" s="59" t="s">
        <v>59</v>
      </c>
      <c r="B54" s="25" t="s">
        <v>73</v>
      </c>
      <c r="C54" s="60">
        <v>2000003560</v>
      </c>
      <c r="D54" s="60">
        <v>200</v>
      </c>
      <c r="E54" s="27">
        <v>46.2</v>
      </c>
    </row>
    <row r="55" spans="1:5" ht="18.75" hidden="1">
      <c r="A55" s="59" t="s">
        <v>60</v>
      </c>
      <c r="B55" s="25" t="s">
        <v>74</v>
      </c>
      <c r="C55" s="49" t="s">
        <v>168</v>
      </c>
      <c r="D55" s="60">
        <v>800</v>
      </c>
      <c r="E55" s="27"/>
    </row>
    <row r="56" spans="1:5" ht="18.75">
      <c r="A56" s="59" t="s">
        <v>75</v>
      </c>
      <c r="B56" s="25" t="s">
        <v>76</v>
      </c>
      <c r="C56" s="60"/>
      <c r="D56" s="60"/>
      <c r="E56" s="27">
        <f>E59+E62</f>
        <v>775.9</v>
      </c>
    </row>
    <row r="57" spans="1:5" s="67" customFormat="1" ht="18.75" hidden="1">
      <c r="A57" s="59"/>
      <c r="B57" s="25"/>
      <c r="C57" s="60"/>
      <c r="D57" s="60"/>
      <c r="E57" s="27"/>
    </row>
    <row r="58" spans="1:5" s="67" customFormat="1" ht="18.75" hidden="1">
      <c r="A58" s="59"/>
      <c r="B58" s="25"/>
      <c r="C58" s="60"/>
      <c r="D58" s="60"/>
      <c r="E58" s="27"/>
    </row>
    <row r="59" spans="1:5" ht="37.5">
      <c r="A59" s="59" t="s">
        <v>77</v>
      </c>
      <c r="B59" s="25" t="s">
        <v>76</v>
      </c>
      <c r="C59" s="60">
        <v>2000006050</v>
      </c>
      <c r="D59" s="60"/>
      <c r="E59" s="27">
        <f>SUM(E60:E61)</f>
        <v>763.9</v>
      </c>
    </row>
    <row r="60" spans="1:5" s="67" customFormat="1" ht="101.25" customHeight="1">
      <c r="A60" s="59" t="s">
        <v>58</v>
      </c>
      <c r="B60" s="25" t="s">
        <v>76</v>
      </c>
      <c r="C60" s="60">
        <v>2000006050</v>
      </c>
      <c r="D60" s="60">
        <v>100</v>
      </c>
      <c r="E60" s="27">
        <v>284</v>
      </c>
    </row>
    <row r="61" spans="1:5" ht="37.5">
      <c r="A61" s="59" t="s">
        <v>59</v>
      </c>
      <c r="B61" s="25" t="s">
        <v>76</v>
      </c>
      <c r="C61" s="60">
        <v>2000006050</v>
      </c>
      <c r="D61" s="60">
        <v>200</v>
      </c>
      <c r="E61" s="27">
        <v>479.9</v>
      </c>
    </row>
    <row r="62" spans="1:5" ht="37.5">
      <c r="A62" s="59" t="s">
        <v>59</v>
      </c>
      <c r="B62" s="25" t="s">
        <v>76</v>
      </c>
      <c r="C62" s="60">
        <v>2000006400</v>
      </c>
      <c r="D62" s="60">
        <v>200</v>
      </c>
      <c r="E62" s="27">
        <v>12</v>
      </c>
    </row>
    <row r="63" spans="1:5" s="67" customFormat="1" ht="37.5">
      <c r="A63" s="37" t="s">
        <v>157</v>
      </c>
      <c r="B63" s="25" t="s">
        <v>158</v>
      </c>
      <c r="C63" s="60">
        <v>2000074040</v>
      </c>
      <c r="D63" s="60"/>
      <c r="E63" s="27">
        <f>E64</f>
        <v>700</v>
      </c>
    </row>
    <row r="64" spans="1:5" s="67" customFormat="1" ht="37.5">
      <c r="A64" s="59" t="s">
        <v>59</v>
      </c>
      <c r="B64" s="25" t="s">
        <v>158</v>
      </c>
      <c r="C64" s="60">
        <v>2000074040</v>
      </c>
      <c r="D64" s="60">
        <v>200</v>
      </c>
      <c r="E64" s="27">
        <v>700</v>
      </c>
    </row>
    <row r="65" spans="1:5" s="52" customFormat="1" ht="18.75">
      <c r="A65" s="46" t="s">
        <v>187</v>
      </c>
      <c r="B65" s="50">
        <v>1000</v>
      </c>
      <c r="C65" s="50"/>
      <c r="D65" s="50"/>
      <c r="E65" s="73">
        <f>E66+E70+E73+E79+E84+E87</f>
        <v>87.9</v>
      </c>
    </row>
    <row r="66" spans="1:5" s="52" customFormat="1" ht="80.25" customHeight="1">
      <c r="A66" s="55" t="s">
        <v>188</v>
      </c>
      <c r="B66" s="50" t="s">
        <v>189</v>
      </c>
      <c r="C66" s="50" t="s">
        <v>190</v>
      </c>
      <c r="D66" s="50"/>
      <c r="E66" s="73">
        <f>E67</f>
        <v>87.9</v>
      </c>
    </row>
    <row r="67" spans="1:5" s="52" customFormat="1" ht="18.75">
      <c r="A67" s="55" t="s">
        <v>191</v>
      </c>
      <c r="B67" s="49">
        <v>1001</v>
      </c>
      <c r="C67" s="49"/>
      <c r="D67" s="49"/>
      <c r="E67" s="74">
        <f>E68</f>
        <v>87.9</v>
      </c>
    </row>
    <row r="68" spans="1:5" s="52" customFormat="1" ht="18.75">
      <c r="A68" s="55" t="s">
        <v>192</v>
      </c>
      <c r="B68" s="49">
        <v>1001</v>
      </c>
      <c r="C68" s="49" t="s">
        <v>193</v>
      </c>
      <c r="D68" s="49"/>
      <c r="E68" s="74">
        <f>E69</f>
        <v>87.9</v>
      </c>
    </row>
    <row r="69" spans="1:5" s="52" customFormat="1" ht="37.5">
      <c r="A69" s="55" t="s">
        <v>194</v>
      </c>
      <c r="B69" s="49">
        <v>1001</v>
      </c>
      <c r="C69" s="49" t="s">
        <v>193</v>
      </c>
      <c r="D69" s="49" t="s">
        <v>195</v>
      </c>
      <c r="E69" s="74">
        <v>87.9</v>
      </c>
    </row>
  </sheetData>
  <sheetProtection/>
  <mergeCells count="10">
    <mergeCell ref="A7:E7"/>
    <mergeCell ref="A8:E8"/>
    <mergeCell ref="A9:E9"/>
    <mergeCell ref="A10:E10"/>
    <mergeCell ref="A6:E6"/>
    <mergeCell ref="A1:E1"/>
    <mergeCell ref="A2:E2"/>
    <mergeCell ref="A3:E3"/>
    <mergeCell ref="A4:E4"/>
    <mergeCell ref="A5:E5"/>
  </mergeCells>
  <printOptions/>
  <pageMargins left="0.8267716535433072" right="0.4330708661417323" top="0.2755905511811024" bottom="0.3937007874015748" header="0.2755905511811024" footer="0.5118110236220472"/>
  <pageSetup fitToHeight="5"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F70"/>
  <sheetViews>
    <sheetView zoomScale="70" zoomScaleNormal="70" zoomScalePageLayoutView="0" workbookViewId="0" topLeftCell="A58">
      <selection activeCell="J42" sqref="J42"/>
    </sheetView>
  </sheetViews>
  <sheetFormatPr defaultColWidth="9.140625" defaultRowHeight="15"/>
  <cols>
    <col min="1" max="1" width="55.7109375" style="34" customWidth="1"/>
    <col min="2" max="2" width="12.00390625" style="29" customWidth="1"/>
    <col min="3" max="3" width="17.8515625" style="29" customWidth="1"/>
    <col min="4" max="4" width="8.28125" style="29" customWidth="1"/>
    <col min="5" max="5" width="11.7109375" style="29" customWidth="1"/>
    <col min="6" max="6" width="11.421875" style="29" customWidth="1"/>
    <col min="7" max="16384" width="9.140625" style="29" customWidth="1"/>
  </cols>
  <sheetData>
    <row r="1" spans="1:6" s="3" customFormat="1" ht="18.75">
      <c r="A1" s="131" t="s">
        <v>50</v>
      </c>
      <c r="B1" s="131"/>
      <c r="C1" s="131"/>
      <c r="D1" s="131"/>
      <c r="E1" s="131"/>
      <c r="F1" s="131"/>
    </row>
    <row r="2" spans="1:6" s="3" customFormat="1" ht="18.75" customHeight="1">
      <c r="A2" s="131" t="s">
        <v>178</v>
      </c>
      <c r="B2" s="131"/>
      <c r="C2" s="131"/>
      <c r="D2" s="131"/>
      <c r="E2" s="131"/>
      <c r="F2" s="131"/>
    </row>
    <row r="3" spans="1:6" s="3" customFormat="1" ht="18.75" customHeight="1">
      <c r="A3" s="131" t="s">
        <v>2</v>
      </c>
      <c r="B3" s="131"/>
      <c r="C3" s="131"/>
      <c r="D3" s="131"/>
      <c r="E3" s="131"/>
      <c r="F3" s="131"/>
    </row>
    <row r="4" spans="1:6" s="3" customFormat="1" ht="18.75">
      <c r="A4" s="135" t="s">
        <v>217</v>
      </c>
      <c r="B4" s="135"/>
      <c r="C4" s="135"/>
      <c r="D4" s="135"/>
      <c r="E4" s="135"/>
      <c r="F4" s="135"/>
    </row>
    <row r="5" spans="1:6" s="3" customFormat="1" ht="18.75" customHeight="1">
      <c r="A5" s="131" t="s">
        <v>179</v>
      </c>
      <c r="B5" s="131"/>
      <c r="C5" s="131"/>
      <c r="D5" s="131"/>
      <c r="E5" s="131"/>
      <c r="F5" s="131"/>
    </row>
    <row r="6" spans="1:6" s="3" customFormat="1" ht="18.75" customHeight="1">
      <c r="A6" s="131" t="s">
        <v>2</v>
      </c>
      <c r="B6" s="131"/>
      <c r="C6" s="131"/>
      <c r="D6" s="131"/>
      <c r="E6" s="131"/>
      <c r="F6" s="131"/>
    </row>
    <row r="7" spans="1:6" s="3" customFormat="1" ht="18.75" customHeight="1">
      <c r="A7" s="131" t="s">
        <v>218</v>
      </c>
      <c r="B7" s="131"/>
      <c r="C7" s="131"/>
      <c r="D7" s="131"/>
      <c r="E7" s="131"/>
      <c r="F7" s="131"/>
    </row>
    <row r="8" spans="1:5" ht="18.75">
      <c r="A8" s="132"/>
      <c r="B8" s="132"/>
      <c r="C8" s="132"/>
      <c r="D8" s="132"/>
      <c r="E8" s="132"/>
    </row>
    <row r="9" spans="1:6" ht="100.5" customHeight="1">
      <c r="A9" s="133" t="s">
        <v>225</v>
      </c>
      <c r="B9" s="133"/>
      <c r="C9" s="133"/>
      <c r="D9" s="133"/>
      <c r="E9" s="133"/>
      <c r="F9" s="133"/>
    </row>
    <row r="10" spans="1:6" s="34" customFormat="1" ht="18.75">
      <c r="A10" s="136"/>
      <c r="B10" s="136"/>
      <c r="C10" s="136"/>
      <c r="D10" s="136"/>
      <c r="E10" s="136"/>
      <c r="F10" s="136"/>
    </row>
    <row r="11" spans="1:6" s="34" customFormat="1" ht="45.75" customHeight="1">
      <c r="A11" s="137" t="s">
        <v>51</v>
      </c>
      <c r="B11" s="137" t="s">
        <v>52</v>
      </c>
      <c r="C11" s="137" t="s">
        <v>53</v>
      </c>
      <c r="D11" s="137" t="s">
        <v>54</v>
      </c>
      <c r="E11" s="139" t="s">
        <v>83</v>
      </c>
      <c r="F11" s="139"/>
    </row>
    <row r="12" spans="1:6" s="34" customFormat="1" ht="18.75">
      <c r="A12" s="138"/>
      <c r="B12" s="138"/>
      <c r="C12" s="138"/>
      <c r="D12" s="138"/>
      <c r="E12" s="13" t="s">
        <v>166</v>
      </c>
      <c r="F12" s="40" t="s">
        <v>223</v>
      </c>
    </row>
    <row r="13" spans="1:6" s="34" customFormat="1" ht="18.75">
      <c r="A13" s="35">
        <v>1</v>
      </c>
      <c r="B13" s="35">
        <v>2</v>
      </c>
      <c r="C13" s="35">
        <v>3</v>
      </c>
      <c r="D13" s="35">
        <v>4</v>
      </c>
      <c r="E13" s="35">
        <v>5</v>
      </c>
      <c r="F13" s="35">
        <v>6</v>
      </c>
    </row>
    <row r="14" spans="1:6" s="34" customFormat="1" ht="18.75">
      <c r="A14" s="61" t="s">
        <v>17</v>
      </c>
      <c r="B14" s="23"/>
      <c r="C14" s="24"/>
      <c r="D14" s="24"/>
      <c r="E14" s="26">
        <f>E15+E34+E40+E46+E51+E64+E69</f>
        <v>4338.8</v>
      </c>
      <c r="F14" s="26">
        <f>F15+F34+F40+F46+F51+F64+F69</f>
        <v>4340.000000000001</v>
      </c>
    </row>
    <row r="15" spans="1:6" s="34" customFormat="1" ht="37.5">
      <c r="A15" s="61" t="s">
        <v>55</v>
      </c>
      <c r="B15" s="23" t="s">
        <v>56</v>
      </c>
      <c r="C15" s="24"/>
      <c r="D15" s="24"/>
      <c r="E15" s="26">
        <f>E16+E20+E26+E30</f>
        <v>2503.6000000000004</v>
      </c>
      <c r="F15" s="26">
        <f>F16+F20+F26+F30</f>
        <v>2503.6000000000004</v>
      </c>
    </row>
    <row r="16" spans="1:6" s="34" customFormat="1" ht="69.75" customHeight="1">
      <c r="A16" s="59" t="s">
        <v>147</v>
      </c>
      <c r="B16" s="25" t="s">
        <v>140</v>
      </c>
      <c r="C16" s="60"/>
      <c r="D16" s="60"/>
      <c r="E16" s="27">
        <f aca="true" t="shared" si="0" ref="E16:F18">E17</f>
        <v>737.4</v>
      </c>
      <c r="F16" s="27">
        <f t="shared" si="0"/>
        <v>737.4</v>
      </c>
    </row>
    <row r="17" spans="1:6" s="34" customFormat="1" ht="98.25" customHeight="1">
      <c r="A17" s="59" t="s">
        <v>204</v>
      </c>
      <c r="B17" s="25" t="s">
        <v>140</v>
      </c>
      <c r="C17" s="23" t="s">
        <v>154</v>
      </c>
      <c r="D17" s="60"/>
      <c r="E17" s="27">
        <f t="shared" si="0"/>
        <v>737.4</v>
      </c>
      <c r="F17" s="27">
        <f t="shared" si="0"/>
        <v>737.4</v>
      </c>
    </row>
    <row r="18" spans="1:6" s="34" customFormat="1" ht="18.75">
      <c r="A18" s="59" t="s">
        <v>146</v>
      </c>
      <c r="B18" s="25" t="s">
        <v>140</v>
      </c>
      <c r="C18" s="25" t="s">
        <v>155</v>
      </c>
      <c r="D18" s="60"/>
      <c r="E18" s="27">
        <f t="shared" si="0"/>
        <v>737.4</v>
      </c>
      <c r="F18" s="27">
        <f t="shared" si="0"/>
        <v>737.4</v>
      </c>
    </row>
    <row r="19" spans="1:6" s="34" customFormat="1" ht="81" customHeight="1">
      <c r="A19" s="59" t="s">
        <v>58</v>
      </c>
      <c r="B19" s="25" t="s">
        <v>140</v>
      </c>
      <c r="C19" s="25" t="s">
        <v>155</v>
      </c>
      <c r="D19" s="60">
        <v>100</v>
      </c>
      <c r="E19" s="27">
        <v>737.4</v>
      </c>
      <c r="F19" s="27">
        <v>737.4</v>
      </c>
    </row>
    <row r="20" spans="1:6" s="34" customFormat="1" ht="78" customHeight="1">
      <c r="A20" s="59" t="s">
        <v>61</v>
      </c>
      <c r="B20" s="25" t="s">
        <v>62</v>
      </c>
      <c r="C20" s="60"/>
      <c r="D20" s="60"/>
      <c r="E20" s="27">
        <f>E21</f>
        <v>1674.9</v>
      </c>
      <c r="F20" s="27">
        <f>F21</f>
        <v>1674.9</v>
      </c>
    </row>
    <row r="21" spans="1:6" s="34" customFormat="1" ht="100.5" customHeight="1">
      <c r="A21" s="59" t="s">
        <v>204</v>
      </c>
      <c r="B21" s="25" t="s">
        <v>62</v>
      </c>
      <c r="C21" s="23" t="s">
        <v>154</v>
      </c>
      <c r="D21" s="60"/>
      <c r="E21" s="27">
        <f>E22</f>
        <v>1674.9</v>
      </c>
      <c r="F21" s="27">
        <f>F22</f>
        <v>1674.9</v>
      </c>
    </row>
    <row r="22" spans="1:6" s="34" customFormat="1" ht="37.5">
      <c r="A22" s="59" t="s">
        <v>57</v>
      </c>
      <c r="B22" s="25" t="s">
        <v>62</v>
      </c>
      <c r="C22" s="25" t="s">
        <v>156</v>
      </c>
      <c r="D22" s="60"/>
      <c r="E22" s="27">
        <f>E23+E24+E25</f>
        <v>1674.9</v>
      </c>
      <c r="F22" s="27">
        <f>F23+F24+F25</f>
        <v>1674.9</v>
      </c>
    </row>
    <row r="23" spans="1:6" s="34" customFormat="1" ht="78" customHeight="1">
      <c r="A23" s="59" t="s">
        <v>58</v>
      </c>
      <c r="B23" s="25" t="s">
        <v>62</v>
      </c>
      <c r="C23" s="25" t="s">
        <v>156</v>
      </c>
      <c r="D23" s="60">
        <v>100</v>
      </c>
      <c r="E23" s="27">
        <v>1206.1</v>
      </c>
      <c r="F23" s="27">
        <v>1206.1</v>
      </c>
    </row>
    <row r="24" spans="1:6" s="34" customFormat="1" ht="37.5">
      <c r="A24" s="59" t="s">
        <v>59</v>
      </c>
      <c r="B24" s="25" t="s">
        <v>62</v>
      </c>
      <c r="C24" s="25" t="s">
        <v>156</v>
      </c>
      <c r="D24" s="60">
        <v>200</v>
      </c>
      <c r="E24" s="27">
        <v>454.4</v>
      </c>
      <c r="F24" s="27">
        <v>454.4</v>
      </c>
    </row>
    <row r="25" spans="1:6" s="34" customFormat="1" ht="18.75">
      <c r="A25" s="59" t="s">
        <v>60</v>
      </c>
      <c r="B25" s="25" t="s">
        <v>62</v>
      </c>
      <c r="C25" s="25" t="s">
        <v>156</v>
      </c>
      <c r="D25" s="60">
        <v>800</v>
      </c>
      <c r="E25" s="27">
        <v>14.4</v>
      </c>
      <c r="F25" s="27">
        <v>14.4</v>
      </c>
    </row>
    <row r="26" spans="1:6" ht="18.75">
      <c r="A26" s="61" t="s">
        <v>63</v>
      </c>
      <c r="B26" s="23" t="s">
        <v>64</v>
      </c>
      <c r="C26" s="24"/>
      <c r="D26" s="24"/>
      <c r="E26" s="32">
        <f aca="true" t="shared" si="1" ref="E26:F28">E27</f>
        <v>1</v>
      </c>
      <c r="F26" s="32">
        <f t="shared" si="1"/>
        <v>1</v>
      </c>
    </row>
    <row r="27" spans="1:6" ht="18.75">
      <c r="A27" s="59" t="s">
        <v>65</v>
      </c>
      <c r="B27" s="25" t="s">
        <v>64</v>
      </c>
      <c r="C27" s="24">
        <v>9900000000</v>
      </c>
      <c r="D27" s="60"/>
      <c r="E27" s="27">
        <f t="shared" si="1"/>
        <v>1</v>
      </c>
      <c r="F27" s="27">
        <f t="shared" si="1"/>
        <v>1</v>
      </c>
    </row>
    <row r="28" spans="1:6" ht="18.75">
      <c r="A28" s="59" t="s">
        <v>66</v>
      </c>
      <c r="B28" s="25" t="s">
        <v>64</v>
      </c>
      <c r="C28" s="60">
        <v>9900007500</v>
      </c>
      <c r="D28" s="60"/>
      <c r="E28" s="27">
        <f t="shared" si="1"/>
        <v>1</v>
      </c>
      <c r="F28" s="27">
        <f t="shared" si="1"/>
        <v>1</v>
      </c>
    </row>
    <row r="29" spans="1:6" ht="18.75">
      <c r="A29" s="59" t="s">
        <v>60</v>
      </c>
      <c r="B29" s="25" t="s">
        <v>64</v>
      </c>
      <c r="C29" s="60">
        <v>9900007500</v>
      </c>
      <c r="D29" s="60">
        <v>800</v>
      </c>
      <c r="E29" s="27">
        <v>1</v>
      </c>
      <c r="F29" s="27">
        <v>1</v>
      </c>
    </row>
    <row r="30" spans="1:6" s="31" customFormat="1" ht="37.5">
      <c r="A30" s="61" t="s">
        <v>159</v>
      </c>
      <c r="B30" s="23" t="s">
        <v>160</v>
      </c>
      <c r="C30" s="24"/>
      <c r="D30" s="24"/>
      <c r="E30" s="32">
        <f>SUM(E32:E33)</f>
        <v>90.3</v>
      </c>
      <c r="F30" s="32">
        <f>SUM(F32:F33)</f>
        <v>90.3</v>
      </c>
    </row>
    <row r="31" spans="1:6" s="31" customFormat="1" ht="58.5" customHeight="1">
      <c r="A31" s="59" t="s">
        <v>165</v>
      </c>
      <c r="B31" s="23" t="s">
        <v>160</v>
      </c>
      <c r="C31" s="24"/>
      <c r="D31" s="24"/>
      <c r="E31" s="32">
        <f>SUM(E32:E33)</f>
        <v>90.3</v>
      </c>
      <c r="F31" s="32">
        <f>SUM(F32:F33)</f>
        <v>90.3</v>
      </c>
    </row>
    <row r="32" spans="1:6" ht="37.5" hidden="1">
      <c r="A32" s="59" t="s">
        <v>59</v>
      </c>
      <c r="B32" s="25" t="s">
        <v>160</v>
      </c>
      <c r="C32" s="60">
        <v>1200002040</v>
      </c>
      <c r="D32" s="60">
        <v>200</v>
      </c>
      <c r="E32" s="27"/>
      <c r="F32" s="27"/>
    </row>
    <row r="33" spans="1:6" ht="18.75">
      <c r="A33" s="59" t="s">
        <v>60</v>
      </c>
      <c r="B33" s="25" t="s">
        <v>160</v>
      </c>
      <c r="C33" s="60">
        <v>1200092360</v>
      </c>
      <c r="D33" s="60">
        <v>800</v>
      </c>
      <c r="E33" s="27">
        <v>90.3</v>
      </c>
      <c r="F33" s="27">
        <v>90.3</v>
      </c>
    </row>
    <row r="34" spans="1:6" ht="18.75">
      <c r="A34" s="61" t="s">
        <v>132</v>
      </c>
      <c r="B34" s="23" t="s">
        <v>141</v>
      </c>
      <c r="C34" s="24"/>
      <c r="D34" s="24"/>
      <c r="E34" s="32">
        <f aca="true" t="shared" si="2" ref="E34:F36">E35</f>
        <v>78.3</v>
      </c>
      <c r="F34" s="32">
        <f t="shared" si="2"/>
        <v>78.3</v>
      </c>
    </row>
    <row r="35" spans="1:6" ht="18" customHeight="1">
      <c r="A35" s="59" t="s">
        <v>133</v>
      </c>
      <c r="B35" s="25" t="s">
        <v>142</v>
      </c>
      <c r="C35" s="60"/>
      <c r="D35" s="60"/>
      <c r="E35" s="27">
        <f t="shared" si="2"/>
        <v>78.3</v>
      </c>
      <c r="F35" s="27">
        <f t="shared" si="2"/>
        <v>78.3</v>
      </c>
    </row>
    <row r="36" spans="1:6" ht="18.75">
      <c r="A36" s="59" t="s">
        <v>65</v>
      </c>
      <c r="B36" s="25" t="s">
        <v>142</v>
      </c>
      <c r="C36" s="24">
        <v>9900000000</v>
      </c>
      <c r="D36" s="60"/>
      <c r="E36" s="27">
        <f t="shared" si="2"/>
        <v>78.3</v>
      </c>
      <c r="F36" s="27">
        <f t="shared" si="2"/>
        <v>78.3</v>
      </c>
    </row>
    <row r="37" spans="1:6" ht="75">
      <c r="A37" s="59" t="s">
        <v>134</v>
      </c>
      <c r="B37" s="25" t="s">
        <v>142</v>
      </c>
      <c r="C37" s="60">
        <v>9900051180</v>
      </c>
      <c r="D37" s="60"/>
      <c r="E37" s="27">
        <f>SUM(E38:E39)</f>
        <v>78.3</v>
      </c>
      <c r="F37" s="27">
        <f>SUM(F38:F39)</f>
        <v>78.3</v>
      </c>
    </row>
    <row r="38" spans="1:6" ht="102.75" customHeight="1">
      <c r="A38" s="59" t="s">
        <v>58</v>
      </c>
      <c r="B38" s="25" t="s">
        <v>142</v>
      </c>
      <c r="C38" s="60">
        <v>9900051180</v>
      </c>
      <c r="D38" s="60">
        <v>100</v>
      </c>
      <c r="E38" s="27">
        <v>75.8</v>
      </c>
      <c r="F38" s="27">
        <v>75.8</v>
      </c>
    </row>
    <row r="39" spans="1:6" ht="51" customHeight="1">
      <c r="A39" s="59" t="s">
        <v>59</v>
      </c>
      <c r="B39" s="25" t="s">
        <v>142</v>
      </c>
      <c r="C39" s="60">
        <v>9900051180</v>
      </c>
      <c r="D39" s="60">
        <v>200</v>
      </c>
      <c r="E39" s="27">
        <v>2.5</v>
      </c>
      <c r="F39" s="27">
        <v>2.5</v>
      </c>
    </row>
    <row r="40" spans="1:6" ht="44.25" customHeight="1">
      <c r="A40" s="61" t="s">
        <v>135</v>
      </c>
      <c r="B40" s="23" t="s">
        <v>145</v>
      </c>
      <c r="C40" s="24"/>
      <c r="D40" s="24"/>
      <c r="E40" s="32">
        <f aca="true" t="shared" si="3" ref="E40:F42">E41</f>
        <v>225.8</v>
      </c>
      <c r="F40" s="32">
        <f t="shared" si="3"/>
        <v>225.8</v>
      </c>
    </row>
    <row r="41" spans="1:6" ht="18.75">
      <c r="A41" s="59" t="s">
        <v>136</v>
      </c>
      <c r="B41" s="25" t="s">
        <v>143</v>
      </c>
      <c r="C41" s="60"/>
      <c r="D41" s="60"/>
      <c r="E41" s="27">
        <f t="shared" si="3"/>
        <v>225.8</v>
      </c>
      <c r="F41" s="27">
        <f t="shared" si="3"/>
        <v>225.8</v>
      </c>
    </row>
    <row r="42" spans="1:6" ht="82.5" customHeight="1">
      <c r="A42" s="59" t="s">
        <v>269</v>
      </c>
      <c r="B42" s="25" t="s">
        <v>143</v>
      </c>
      <c r="C42" s="24">
        <v>1600000000</v>
      </c>
      <c r="D42" s="60"/>
      <c r="E42" s="27">
        <f t="shared" si="3"/>
        <v>225.8</v>
      </c>
      <c r="F42" s="27">
        <f t="shared" si="3"/>
        <v>225.8</v>
      </c>
    </row>
    <row r="43" spans="1:6" ht="37.5">
      <c r="A43" s="59" t="s">
        <v>137</v>
      </c>
      <c r="B43" s="25" t="s">
        <v>143</v>
      </c>
      <c r="C43" s="60">
        <v>1600024300</v>
      </c>
      <c r="D43" s="60"/>
      <c r="E43" s="27">
        <f>E44+E45</f>
        <v>225.8</v>
      </c>
      <c r="F43" s="27">
        <f>F44+F45</f>
        <v>225.8</v>
      </c>
    </row>
    <row r="44" spans="1:6" ht="97.5" customHeight="1">
      <c r="A44" s="59" t="s">
        <v>58</v>
      </c>
      <c r="B44" s="25" t="s">
        <v>143</v>
      </c>
      <c r="C44" s="60">
        <v>2100003150</v>
      </c>
      <c r="D44" s="60">
        <v>100</v>
      </c>
      <c r="E44" s="27">
        <v>168.9</v>
      </c>
      <c r="F44" s="27">
        <v>168.9</v>
      </c>
    </row>
    <row r="45" spans="1:6" ht="37.5">
      <c r="A45" s="59" t="s">
        <v>59</v>
      </c>
      <c r="B45" s="25" t="s">
        <v>143</v>
      </c>
      <c r="C45" s="60">
        <v>1600024300</v>
      </c>
      <c r="D45" s="60">
        <v>200</v>
      </c>
      <c r="E45" s="27">
        <v>56.9</v>
      </c>
      <c r="F45" s="27">
        <v>56.9</v>
      </c>
    </row>
    <row r="46" spans="1:6" ht="18.75">
      <c r="A46" s="61" t="s">
        <v>67</v>
      </c>
      <c r="B46" s="23" t="s">
        <v>68</v>
      </c>
      <c r="C46" s="24"/>
      <c r="D46" s="24"/>
      <c r="E46" s="32">
        <f aca="true" t="shared" si="4" ref="E46:F49">E47</f>
        <v>120</v>
      </c>
      <c r="F46" s="32">
        <f t="shared" si="4"/>
        <v>120</v>
      </c>
    </row>
    <row r="47" spans="1:6" ht="18.75">
      <c r="A47" s="59" t="s">
        <v>138</v>
      </c>
      <c r="B47" s="25" t="s">
        <v>69</v>
      </c>
      <c r="C47" s="60"/>
      <c r="D47" s="60"/>
      <c r="E47" s="27">
        <f t="shared" si="4"/>
        <v>120</v>
      </c>
      <c r="F47" s="27">
        <f t="shared" si="4"/>
        <v>120</v>
      </c>
    </row>
    <row r="48" spans="1:6" ht="55.5" customHeight="1">
      <c r="A48" s="55" t="s">
        <v>169</v>
      </c>
      <c r="B48" s="25" t="s">
        <v>69</v>
      </c>
      <c r="C48" s="24">
        <v>2100000000</v>
      </c>
      <c r="D48" s="60"/>
      <c r="E48" s="27">
        <f t="shared" si="4"/>
        <v>120</v>
      </c>
      <c r="F48" s="27">
        <f t="shared" si="4"/>
        <v>120</v>
      </c>
    </row>
    <row r="49" spans="1:6" ht="18.75">
      <c r="A49" s="59" t="s">
        <v>138</v>
      </c>
      <c r="B49" s="25" t="s">
        <v>69</v>
      </c>
      <c r="C49" s="60">
        <v>2100003150</v>
      </c>
      <c r="D49" s="60"/>
      <c r="E49" s="27">
        <f t="shared" si="4"/>
        <v>120</v>
      </c>
      <c r="F49" s="27">
        <f t="shared" si="4"/>
        <v>120</v>
      </c>
    </row>
    <row r="50" spans="1:6" ht="37.5">
      <c r="A50" s="59" t="s">
        <v>59</v>
      </c>
      <c r="B50" s="25" t="s">
        <v>69</v>
      </c>
      <c r="C50" s="60">
        <v>2100003150</v>
      </c>
      <c r="D50" s="60">
        <v>200</v>
      </c>
      <c r="E50" s="27">
        <v>120</v>
      </c>
      <c r="F50" s="27">
        <v>120</v>
      </c>
    </row>
    <row r="51" spans="1:6" ht="37.5">
      <c r="A51" s="61" t="s">
        <v>70</v>
      </c>
      <c r="B51" s="23" t="s">
        <v>71</v>
      </c>
      <c r="C51" s="24"/>
      <c r="D51" s="24"/>
      <c r="E51" s="32">
        <f>E52</f>
        <v>1229.2</v>
      </c>
      <c r="F51" s="32">
        <f>F52</f>
        <v>1136.4</v>
      </c>
    </row>
    <row r="52" spans="1:6" ht="81" customHeight="1">
      <c r="A52" s="59" t="s">
        <v>185</v>
      </c>
      <c r="B52" s="25" t="s">
        <v>71</v>
      </c>
      <c r="C52" s="24">
        <v>2000000000</v>
      </c>
      <c r="D52" s="60"/>
      <c r="E52" s="27">
        <f>E53+E57+E62</f>
        <v>1229.2</v>
      </c>
      <c r="F52" s="27">
        <f>F53+F57+F62</f>
        <v>1136.4</v>
      </c>
    </row>
    <row r="53" spans="1:6" ht="21" customHeight="1">
      <c r="A53" s="59" t="s">
        <v>72</v>
      </c>
      <c r="B53" s="25" t="s">
        <v>73</v>
      </c>
      <c r="C53" s="60">
        <v>2000003610</v>
      </c>
      <c r="D53" s="60"/>
      <c r="E53" s="27">
        <f>E54</f>
        <v>46.2</v>
      </c>
      <c r="F53" s="27">
        <f>F54</f>
        <v>46.2</v>
      </c>
    </row>
    <row r="54" spans="1:6" ht="45" customHeight="1">
      <c r="A54" s="59" t="s">
        <v>139</v>
      </c>
      <c r="B54" s="25" t="s">
        <v>73</v>
      </c>
      <c r="C54" s="60">
        <v>2000003610</v>
      </c>
      <c r="D54" s="60"/>
      <c r="E54" s="27">
        <f>E55</f>
        <v>46.2</v>
      </c>
      <c r="F54" s="27">
        <f>F55</f>
        <v>46.2</v>
      </c>
    </row>
    <row r="55" spans="1:6" ht="37.5" customHeight="1">
      <c r="A55" s="59" t="s">
        <v>59</v>
      </c>
      <c r="B55" s="25" t="s">
        <v>73</v>
      </c>
      <c r="C55" s="60">
        <v>2000003560</v>
      </c>
      <c r="D55" s="60">
        <v>200</v>
      </c>
      <c r="E55" s="27">
        <v>46.2</v>
      </c>
      <c r="F55" s="27">
        <v>46.2</v>
      </c>
    </row>
    <row r="56" spans="1:6" ht="18.75" hidden="1">
      <c r="A56" s="59" t="s">
        <v>60</v>
      </c>
      <c r="B56" s="25" t="s">
        <v>74</v>
      </c>
      <c r="C56" s="49" t="s">
        <v>168</v>
      </c>
      <c r="D56" s="60">
        <v>800</v>
      </c>
      <c r="E56" s="27"/>
      <c r="F56" s="27"/>
    </row>
    <row r="57" spans="1:6" ht="19.5" customHeight="1">
      <c r="A57" s="59" t="s">
        <v>75</v>
      </c>
      <c r="B57" s="25" t="s">
        <v>76</v>
      </c>
      <c r="C57" s="60"/>
      <c r="D57" s="60"/>
      <c r="E57" s="27">
        <f>E58+E61</f>
        <v>683</v>
      </c>
      <c r="F57" s="27">
        <f>F58+F61</f>
        <v>590.2</v>
      </c>
    </row>
    <row r="58" spans="1:6" ht="37.5">
      <c r="A58" s="59" t="s">
        <v>77</v>
      </c>
      <c r="B58" s="25" t="s">
        <v>76</v>
      </c>
      <c r="C58" s="60">
        <v>2000006050</v>
      </c>
      <c r="D58" s="60"/>
      <c r="E58" s="27">
        <f>SUM(E59:E60)</f>
        <v>671</v>
      </c>
      <c r="F58" s="27">
        <f>SUM(F59:F60)</f>
        <v>578.2</v>
      </c>
    </row>
    <row r="59" spans="1:6" ht="102" customHeight="1">
      <c r="A59" s="59" t="s">
        <v>58</v>
      </c>
      <c r="B59" s="25" t="s">
        <v>76</v>
      </c>
      <c r="C59" s="60">
        <v>2000006050</v>
      </c>
      <c r="D59" s="60">
        <v>100</v>
      </c>
      <c r="E59" s="27">
        <v>284</v>
      </c>
      <c r="F59" s="27">
        <v>284</v>
      </c>
    </row>
    <row r="60" spans="1:6" ht="42.75" customHeight="1">
      <c r="A60" s="59" t="s">
        <v>59</v>
      </c>
      <c r="B60" s="25" t="s">
        <v>76</v>
      </c>
      <c r="C60" s="60">
        <v>2000006050</v>
      </c>
      <c r="D60" s="60">
        <v>200</v>
      </c>
      <c r="E60" s="27">
        <v>387</v>
      </c>
      <c r="F60" s="27">
        <v>294.2</v>
      </c>
    </row>
    <row r="61" spans="1:6" ht="37.5">
      <c r="A61" s="59" t="s">
        <v>59</v>
      </c>
      <c r="B61" s="25" t="s">
        <v>76</v>
      </c>
      <c r="C61" s="60">
        <v>2000006400</v>
      </c>
      <c r="D61" s="60">
        <v>200</v>
      </c>
      <c r="E61" s="27">
        <v>12</v>
      </c>
      <c r="F61" s="27">
        <v>12</v>
      </c>
    </row>
    <row r="62" spans="1:6" ht="37.5">
      <c r="A62" s="37" t="s">
        <v>157</v>
      </c>
      <c r="B62" s="25" t="s">
        <v>158</v>
      </c>
      <c r="C62" s="60">
        <v>2000074040</v>
      </c>
      <c r="D62" s="60"/>
      <c r="E62" s="27">
        <f>E63</f>
        <v>500</v>
      </c>
      <c r="F62" s="27">
        <f>F63</f>
        <v>500</v>
      </c>
    </row>
    <row r="63" spans="1:6" ht="37.5">
      <c r="A63" s="59" t="s">
        <v>59</v>
      </c>
      <c r="B63" s="25" t="s">
        <v>158</v>
      </c>
      <c r="C63" s="60">
        <v>2000074040</v>
      </c>
      <c r="D63" s="60">
        <v>200</v>
      </c>
      <c r="E63" s="27">
        <v>500</v>
      </c>
      <c r="F63" s="27">
        <v>500</v>
      </c>
    </row>
    <row r="64" spans="1:6" s="52" customFormat="1" ht="18.75">
      <c r="A64" s="46" t="s">
        <v>187</v>
      </c>
      <c r="B64" s="50">
        <v>1000</v>
      </c>
      <c r="C64" s="50"/>
      <c r="D64" s="50"/>
      <c r="E64" s="73">
        <f aca="true" t="shared" si="5" ref="E64:F66">E65</f>
        <v>87.9</v>
      </c>
      <c r="F64" s="73">
        <f t="shared" si="5"/>
        <v>87.9</v>
      </c>
    </row>
    <row r="65" spans="1:6" s="52" customFormat="1" ht="75" customHeight="1">
      <c r="A65" s="55" t="s">
        <v>188</v>
      </c>
      <c r="B65" s="50" t="s">
        <v>189</v>
      </c>
      <c r="C65" s="50" t="s">
        <v>190</v>
      </c>
      <c r="D65" s="50"/>
      <c r="E65" s="73">
        <f t="shared" si="5"/>
        <v>87.9</v>
      </c>
      <c r="F65" s="73">
        <f t="shared" si="5"/>
        <v>87.9</v>
      </c>
    </row>
    <row r="66" spans="1:6" s="52" customFormat="1" ht="18.75">
      <c r="A66" s="55" t="s">
        <v>191</v>
      </c>
      <c r="B66" s="49">
        <v>1001</v>
      </c>
      <c r="C66" s="49"/>
      <c r="D66" s="49"/>
      <c r="E66" s="74">
        <f t="shared" si="5"/>
        <v>87.9</v>
      </c>
      <c r="F66" s="74">
        <f t="shared" si="5"/>
        <v>87.9</v>
      </c>
    </row>
    <row r="67" spans="1:6" s="52" customFormat="1" ht="18.75">
      <c r="A67" s="55" t="s">
        <v>192</v>
      </c>
      <c r="B67" s="49">
        <v>1001</v>
      </c>
      <c r="C67" s="49" t="s">
        <v>193</v>
      </c>
      <c r="D67" s="49"/>
      <c r="E67" s="74">
        <v>87.9</v>
      </c>
      <c r="F67" s="74">
        <v>87.9</v>
      </c>
    </row>
    <row r="68" spans="1:6" s="52" customFormat="1" ht="34.5" customHeight="1">
      <c r="A68" s="55" t="s">
        <v>194</v>
      </c>
      <c r="B68" s="49">
        <v>1001</v>
      </c>
      <c r="C68" s="49" t="s">
        <v>193</v>
      </c>
      <c r="D68" s="49" t="s">
        <v>195</v>
      </c>
      <c r="E68" s="74">
        <v>91.3</v>
      </c>
      <c r="F68" s="74">
        <v>91.3</v>
      </c>
    </row>
    <row r="69" spans="1:6" s="31" customFormat="1" ht="18.75">
      <c r="A69" s="5" t="s">
        <v>79</v>
      </c>
      <c r="B69" s="28">
        <v>9999</v>
      </c>
      <c r="C69" s="28">
        <v>9999999999</v>
      </c>
      <c r="D69" s="28"/>
      <c r="E69" s="38">
        <v>94</v>
      </c>
      <c r="F69" s="38">
        <v>188</v>
      </c>
    </row>
    <row r="70" spans="1:6" ht="18.75">
      <c r="A70" s="16" t="s">
        <v>80</v>
      </c>
      <c r="B70" s="30">
        <v>9999</v>
      </c>
      <c r="C70" s="30">
        <v>9999999999</v>
      </c>
      <c r="D70" s="30">
        <v>999</v>
      </c>
      <c r="E70" s="39">
        <v>94</v>
      </c>
      <c r="F70" s="39">
        <v>188</v>
      </c>
    </row>
  </sheetData>
  <sheetProtection/>
  <mergeCells count="15">
    <mergeCell ref="A7:F7"/>
    <mergeCell ref="A8:E8"/>
    <mergeCell ref="A9:F9"/>
    <mergeCell ref="A10:F10"/>
    <mergeCell ref="A11:A12"/>
    <mergeCell ref="B11:B12"/>
    <mergeCell ref="C11:C12"/>
    <mergeCell ref="D11:D12"/>
    <mergeCell ref="E11:F11"/>
    <mergeCell ref="A6:F6"/>
    <mergeCell ref="A1:F1"/>
    <mergeCell ref="A2:F2"/>
    <mergeCell ref="A3:F3"/>
    <mergeCell ref="A4:F4"/>
    <mergeCell ref="A5:F5"/>
  </mergeCells>
  <printOptions/>
  <pageMargins left="0.8267716535433072" right="0.2362204724409449" top="0.2755905511811024" bottom="0.1968503937007874" header="0.2755905511811024" footer="0.5118110236220472"/>
  <pageSetup fitToHeight="5" fitToWidth="1"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pageSetUpPr fitToPage="1"/>
  </sheetPr>
  <dimension ref="A1:F56"/>
  <sheetViews>
    <sheetView zoomScale="70" zoomScaleNormal="70" zoomScalePageLayoutView="0" workbookViewId="0" topLeftCell="A1">
      <selection activeCell="F9" sqref="F9"/>
    </sheetView>
  </sheetViews>
  <sheetFormatPr defaultColWidth="9.57421875" defaultRowHeight="15"/>
  <cols>
    <col min="1" max="1" width="55.7109375" style="34" customWidth="1"/>
    <col min="2" max="2" width="18.28125" style="29" customWidth="1"/>
    <col min="3" max="3" width="8.28125" style="29" customWidth="1"/>
    <col min="4" max="4" width="11.7109375" style="29" customWidth="1"/>
    <col min="5" max="251" width="9.140625" style="29" customWidth="1"/>
    <col min="252" max="252" width="55.7109375" style="29" customWidth="1"/>
    <col min="253" max="253" width="12.00390625" style="29" customWidth="1"/>
    <col min="254" max="254" width="8.28125" style="29" customWidth="1"/>
    <col min="255" max="255" width="11.7109375" style="29" customWidth="1"/>
    <col min="256" max="16384" width="9.57421875" style="29" bestFit="1" customWidth="1"/>
  </cols>
  <sheetData>
    <row r="1" spans="1:4" s="3" customFormat="1" ht="18.75">
      <c r="A1" s="131" t="s">
        <v>152</v>
      </c>
      <c r="B1" s="131"/>
      <c r="C1" s="131"/>
      <c r="D1" s="131"/>
    </row>
    <row r="2" spans="1:4" s="3" customFormat="1" ht="18.75" customHeight="1">
      <c r="A2" s="131" t="s">
        <v>178</v>
      </c>
      <c r="B2" s="131"/>
      <c r="C2" s="131"/>
      <c r="D2" s="131"/>
    </row>
    <row r="3" spans="1:4" s="3" customFormat="1" ht="18.75" customHeight="1">
      <c r="A3" s="131" t="s">
        <v>2</v>
      </c>
      <c r="B3" s="131"/>
      <c r="C3" s="131"/>
      <c r="D3" s="131"/>
    </row>
    <row r="4" spans="1:4" s="3" customFormat="1" ht="18.75">
      <c r="A4" s="135" t="s">
        <v>217</v>
      </c>
      <c r="B4" s="135"/>
      <c r="C4" s="135"/>
      <c r="D4" s="135"/>
    </row>
    <row r="5" spans="1:4" s="3" customFormat="1" ht="18.75" customHeight="1">
      <c r="A5" s="131" t="s">
        <v>179</v>
      </c>
      <c r="B5" s="131"/>
      <c r="C5" s="131"/>
      <c r="D5" s="131"/>
    </row>
    <row r="6" spans="1:4" s="3" customFormat="1" ht="18.75" customHeight="1">
      <c r="A6" s="131" t="s">
        <v>2</v>
      </c>
      <c r="B6" s="131"/>
      <c r="C6" s="131"/>
      <c r="D6" s="131"/>
    </row>
    <row r="7" spans="1:4" s="3" customFormat="1" ht="18.75" customHeight="1">
      <c r="A7" s="131" t="s">
        <v>218</v>
      </c>
      <c r="B7" s="131"/>
      <c r="C7" s="131"/>
      <c r="D7" s="131"/>
    </row>
    <row r="8" spans="1:4" ht="18.75">
      <c r="A8" s="132"/>
      <c r="B8" s="132"/>
      <c r="C8" s="132"/>
      <c r="D8" s="132"/>
    </row>
    <row r="9" spans="1:4" ht="96" customHeight="1">
      <c r="A9" s="133" t="s">
        <v>271</v>
      </c>
      <c r="B9" s="133"/>
      <c r="C9" s="133"/>
      <c r="D9" s="133"/>
    </row>
    <row r="10" spans="1:4" s="34" customFormat="1" ht="18.75">
      <c r="A10" s="136"/>
      <c r="B10" s="136"/>
      <c r="C10" s="136"/>
      <c r="D10" s="136"/>
    </row>
    <row r="11" spans="1:4" s="34" customFormat="1" ht="24.75" customHeight="1">
      <c r="A11" s="137" t="s">
        <v>51</v>
      </c>
      <c r="B11" s="137" t="s">
        <v>53</v>
      </c>
      <c r="C11" s="137" t="s">
        <v>54</v>
      </c>
      <c r="D11" s="137" t="s">
        <v>83</v>
      </c>
    </row>
    <row r="12" spans="1:4" s="34" customFormat="1" ht="27.75" customHeight="1">
      <c r="A12" s="138"/>
      <c r="B12" s="138"/>
      <c r="C12" s="138"/>
      <c r="D12" s="138"/>
    </row>
    <row r="13" spans="1:4" s="34" customFormat="1" ht="18.75">
      <c r="A13" s="35">
        <v>1</v>
      </c>
      <c r="B13" s="35">
        <v>2</v>
      </c>
      <c r="C13" s="35">
        <v>3</v>
      </c>
      <c r="D13" s="35">
        <v>4</v>
      </c>
    </row>
    <row r="14" spans="1:4" s="34" customFormat="1" ht="18.75">
      <c r="A14" s="61" t="s">
        <v>17</v>
      </c>
      <c r="B14" s="24"/>
      <c r="C14" s="24"/>
      <c r="D14" s="26">
        <f>D15+D23+D26+D29+D33+D37+D40+D52</f>
        <v>4537.700000000001</v>
      </c>
    </row>
    <row r="15" spans="1:4" s="2" customFormat="1" ht="114.75" customHeight="1">
      <c r="A15" s="61" t="s">
        <v>203</v>
      </c>
      <c r="B15" s="23" t="s">
        <v>154</v>
      </c>
      <c r="C15" s="24"/>
      <c r="D15" s="32">
        <f>D16+D18</f>
        <v>2412.3</v>
      </c>
    </row>
    <row r="16" spans="1:4" s="2" customFormat="1" ht="17.25" customHeight="1">
      <c r="A16" s="59" t="s">
        <v>146</v>
      </c>
      <c r="B16" s="25" t="s">
        <v>155</v>
      </c>
      <c r="C16" s="60"/>
      <c r="D16" s="27">
        <f>D17</f>
        <v>737.4</v>
      </c>
    </row>
    <row r="17" spans="1:4" s="2" customFormat="1" ht="98.25" customHeight="1">
      <c r="A17" s="59" t="s">
        <v>58</v>
      </c>
      <c r="B17" s="25" t="s">
        <v>155</v>
      </c>
      <c r="C17" s="60">
        <v>100</v>
      </c>
      <c r="D17" s="27">
        <v>737.4</v>
      </c>
    </row>
    <row r="18" spans="1:4" s="31" customFormat="1" ht="80.25" customHeight="1">
      <c r="A18" s="59" t="s">
        <v>61</v>
      </c>
      <c r="B18" s="60"/>
      <c r="C18" s="60"/>
      <c r="D18" s="27">
        <f>D19</f>
        <v>1674.9</v>
      </c>
    </row>
    <row r="19" spans="1:4" ht="37.5">
      <c r="A19" s="59" t="s">
        <v>57</v>
      </c>
      <c r="B19" s="25" t="s">
        <v>156</v>
      </c>
      <c r="C19" s="60"/>
      <c r="D19" s="27">
        <f>SUM(D20:D22)</f>
        <v>1674.9</v>
      </c>
    </row>
    <row r="20" spans="1:4" ht="97.5" customHeight="1">
      <c r="A20" s="59" t="s">
        <v>58</v>
      </c>
      <c r="B20" s="25" t="s">
        <v>156</v>
      </c>
      <c r="C20" s="60">
        <v>100</v>
      </c>
      <c r="D20" s="27">
        <v>1206.1</v>
      </c>
    </row>
    <row r="21" spans="1:4" s="31" customFormat="1" ht="37.5">
      <c r="A21" s="59" t="s">
        <v>59</v>
      </c>
      <c r="B21" s="25" t="s">
        <v>156</v>
      </c>
      <c r="C21" s="60">
        <v>200</v>
      </c>
      <c r="D21" s="27">
        <v>454.4</v>
      </c>
    </row>
    <row r="22" spans="1:4" s="31" customFormat="1" ht="18.75">
      <c r="A22" s="59" t="s">
        <v>60</v>
      </c>
      <c r="B22" s="25" t="s">
        <v>156</v>
      </c>
      <c r="C22" s="60">
        <v>800</v>
      </c>
      <c r="D22" s="27">
        <v>14.4</v>
      </c>
    </row>
    <row r="23" spans="1:4" s="31" customFormat="1" ht="18.75">
      <c r="A23" s="61" t="s">
        <v>65</v>
      </c>
      <c r="B23" s="24">
        <v>9900000000</v>
      </c>
      <c r="C23" s="24"/>
      <c r="D23" s="32">
        <f>D24</f>
        <v>1</v>
      </c>
    </row>
    <row r="24" spans="1:4" ht="18.75">
      <c r="A24" s="59" t="s">
        <v>66</v>
      </c>
      <c r="B24" s="60">
        <v>9900007500</v>
      </c>
      <c r="C24" s="60"/>
      <c r="D24" s="27">
        <f>D25</f>
        <v>1</v>
      </c>
    </row>
    <row r="25" spans="1:4" s="31" customFormat="1" ht="18.75">
      <c r="A25" s="59" t="s">
        <v>60</v>
      </c>
      <c r="B25" s="60">
        <v>9900007500</v>
      </c>
      <c r="C25" s="60">
        <v>800</v>
      </c>
      <c r="D25" s="27">
        <v>1</v>
      </c>
    </row>
    <row r="26" spans="1:4" s="31" customFormat="1" ht="55.5" customHeight="1">
      <c r="A26" s="61" t="s">
        <v>165</v>
      </c>
      <c r="B26" s="60">
        <v>1200000000</v>
      </c>
      <c r="C26" s="24"/>
      <c r="D26" s="26">
        <v>90.3</v>
      </c>
    </row>
    <row r="27" spans="1:4" s="31" customFormat="1" ht="37.5">
      <c r="A27" s="59" t="s">
        <v>159</v>
      </c>
      <c r="B27" s="60">
        <v>1200000000</v>
      </c>
      <c r="C27" s="24"/>
      <c r="D27" s="47">
        <v>90.3</v>
      </c>
    </row>
    <row r="28" spans="1:4" ht="18.75">
      <c r="A28" s="59" t="s">
        <v>60</v>
      </c>
      <c r="B28" s="60">
        <v>1200092360</v>
      </c>
      <c r="C28" s="60">
        <v>800</v>
      </c>
      <c r="D28" s="27">
        <v>90.3</v>
      </c>
    </row>
    <row r="29" spans="1:4" s="31" customFormat="1" ht="18.75">
      <c r="A29" s="61" t="s">
        <v>65</v>
      </c>
      <c r="B29" s="24">
        <v>9900000000</v>
      </c>
      <c r="C29" s="24"/>
      <c r="D29" s="32">
        <f>D30</f>
        <v>78.3</v>
      </c>
    </row>
    <row r="30" spans="1:4" s="31" customFormat="1" ht="75">
      <c r="A30" s="59" t="s">
        <v>134</v>
      </c>
      <c r="B30" s="60">
        <v>9900051180</v>
      </c>
      <c r="C30" s="60"/>
      <c r="D30" s="27">
        <f>SUM(D31:D32)</f>
        <v>78.3</v>
      </c>
    </row>
    <row r="31" spans="1:6" s="31" customFormat="1" ht="93.75" customHeight="1">
      <c r="A31" s="59" t="s">
        <v>58</v>
      </c>
      <c r="B31" s="60">
        <v>9900051180</v>
      </c>
      <c r="C31" s="60">
        <v>100</v>
      </c>
      <c r="D31" s="27">
        <v>75.8</v>
      </c>
      <c r="E31" s="29"/>
      <c r="F31" s="29"/>
    </row>
    <row r="32" spans="1:6" s="31" customFormat="1" ht="43.5" customHeight="1">
      <c r="A32" s="59" t="s">
        <v>59</v>
      </c>
      <c r="B32" s="60">
        <v>9900051180</v>
      </c>
      <c r="C32" s="60">
        <v>200</v>
      </c>
      <c r="D32" s="27">
        <v>2.5</v>
      </c>
      <c r="E32" s="29"/>
      <c r="F32" s="29"/>
    </row>
    <row r="33" spans="1:4" s="31" customFormat="1" ht="93.75">
      <c r="A33" s="61" t="s">
        <v>182</v>
      </c>
      <c r="B33" s="24">
        <v>1600000000</v>
      </c>
      <c r="C33" s="24"/>
      <c r="D33" s="32">
        <f>D34</f>
        <v>225.8</v>
      </c>
    </row>
    <row r="34" spans="1:4" ht="37.5">
      <c r="A34" s="59" t="s">
        <v>137</v>
      </c>
      <c r="B34" s="60">
        <v>1600024300</v>
      </c>
      <c r="C34" s="60"/>
      <c r="D34" s="27">
        <f>SUM(D35:D36)</f>
        <v>225.8</v>
      </c>
    </row>
    <row r="35" spans="1:4" ht="95.25" customHeight="1">
      <c r="A35" s="59" t="s">
        <v>58</v>
      </c>
      <c r="B35" s="60">
        <v>1600024300</v>
      </c>
      <c r="C35" s="60">
        <v>100</v>
      </c>
      <c r="D35" s="27">
        <v>168.9</v>
      </c>
    </row>
    <row r="36" spans="1:4" ht="37.5">
      <c r="A36" s="59" t="s">
        <v>59</v>
      </c>
      <c r="B36" s="60">
        <v>1600024300</v>
      </c>
      <c r="C36" s="60">
        <v>200</v>
      </c>
      <c r="D36" s="27">
        <v>56.9</v>
      </c>
    </row>
    <row r="37" spans="1:4" s="31" customFormat="1" ht="82.5" customHeight="1">
      <c r="A37" s="46" t="s">
        <v>169</v>
      </c>
      <c r="B37" s="24">
        <v>2100000000</v>
      </c>
      <c r="C37" s="24"/>
      <c r="D37" s="32">
        <f>D38</f>
        <v>120</v>
      </c>
    </row>
    <row r="38" spans="1:4" ht="18.75">
      <c r="A38" s="59" t="s">
        <v>138</v>
      </c>
      <c r="B38" s="60">
        <v>2100003150</v>
      </c>
      <c r="C38" s="60"/>
      <c r="D38" s="27">
        <f>D39</f>
        <v>120</v>
      </c>
    </row>
    <row r="39" spans="1:4" ht="36" customHeight="1">
      <c r="A39" s="59" t="s">
        <v>59</v>
      </c>
      <c r="B39" s="60">
        <v>2100003150</v>
      </c>
      <c r="C39" s="60">
        <v>200</v>
      </c>
      <c r="D39" s="27">
        <v>120</v>
      </c>
    </row>
    <row r="40" spans="1:4" s="31" customFormat="1" ht="116.25" customHeight="1">
      <c r="A40" s="61" t="s">
        <v>185</v>
      </c>
      <c r="B40" s="24">
        <v>2000000000</v>
      </c>
      <c r="C40" s="24"/>
      <c r="D40" s="32">
        <f>D41+D45+D50</f>
        <v>1522.1</v>
      </c>
    </row>
    <row r="41" spans="1:4" ht="21.75" customHeight="1">
      <c r="A41" s="59" t="s">
        <v>72</v>
      </c>
      <c r="B41" s="60">
        <v>2000003610</v>
      </c>
      <c r="C41" s="60"/>
      <c r="D41" s="75">
        <f>D42</f>
        <v>46.2</v>
      </c>
    </row>
    <row r="42" spans="1:4" ht="23.25" customHeight="1">
      <c r="A42" s="59" t="s">
        <v>139</v>
      </c>
      <c r="B42" s="60">
        <v>2000003610</v>
      </c>
      <c r="C42" s="60"/>
      <c r="D42" s="76">
        <f>D43</f>
        <v>46.2</v>
      </c>
    </row>
    <row r="43" spans="1:4" ht="39.75" customHeight="1">
      <c r="A43" s="59" t="s">
        <v>59</v>
      </c>
      <c r="B43" s="60">
        <v>2000003560</v>
      </c>
      <c r="C43" s="60">
        <v>200</v>
      </c>
      <c r="D43" s="76">
        <v>46.2</v>
      </c>
    </row>
    <row r="44" spans="1:4" ht="18.75" hidden="1">
      <c r="A44" s="59" t="s">
        <v>60</v>
      </c>
      <c r="B44" s="49" t="s">
        <v>168</v>
      </c>
      <c r="C44" s="60">
        <v>800</v>
      </c>
      <c r="D44" s="27"/>
    </row>
    <row r="45" spans="1:4" ht="18.75">
      <c r="A45" s="59" t="s">
        <v>75</v>
      </c>
      <c r="B45" s="25"/>
      <c r="C45" s="60"/>
      <c r="D45" s="47">
        <f>D46+D49</f>
        <v>775.9</v>
      </c>
    </row>
    <row r="46" spans="1:4" ht="37.5">
      <c r="A46" s="59" t="s">
        <v>77</v>
      </c>
      <c r="B46" s="60">
        <v>2000006050</v>
      </c>
      <c r="C46" s="60"/>
      <c r="D46" s="27">
        <f>D47+D48</f>
        <v>763.9</v>
      </c>
    </row>
    <row r="47" spans="1:4" ht="96" customHeight="1">
      <c r="A47" s="59" t="s">
        <v>58</v>
      </c>
      <c r="B47" s="60">
        <v>2000006050</v>
      </c>
      <c r="C47" s="60">
        <v>100</v>
      </c>
      <c r="D47" s="27">
        <v>284</v>
      </c>
    </row>
    <row r="48" spans="1:4" ht="37.5">
      <c r="A48" s="59" t="s">
        <v>59</v>
      </c>
      <c r="B48" s="60">
        <v>2000006050</v>
      </c>
      <c r="C48" s="60">
        <v>200</v>
      </c>
      <c r="D48" s="27">
        <v>479.9</v>
      </c>
    </row>
    <row r="49" spans="1:4" ht="37.5">
      <c r="A49" s="59" t="s">
        <v>59</v>
      </c>
      <c r="B49" s="60">
        <v>2000006400</v>
      </c>
      <c r="C49" s="60">
        <v>200</v>
      </c>
      <c r="D49" s="27">
        <v>12</v>
      </c>
    </row>
    <row r="50" spans="1:4" s="67" customFormat="1" ht="37.5">
      <c r="A50" s="37" t="s">
        <v>157</v>
      </c>
      <c r="B50" s="60">
        <v>2000074040</v>
      </c>
      <c r="C50" s="60"/>
      <c r="D50" s="77">
        <f>D51</f>
        <v>700</v>
      </c>
    </row>
    <row r="51" spans="1:4" s="67" customFormat="1" ht="37.5">
      <c r="A51" s="59" t="s">
        <v>59</v>
      </c>
      <c r="B51" s="60">
        <v>2000074040</v>
      </c>
      <c r="C51" s="60">
        <v>200</v>
      </c>
      <c r="D51" s="77">
        <v>700</v>
      </c>
    </row>
    <row r="52" spans="1:4" s="52" customFormat="1" ht="20.25" customHeight="1">
      <c r="A52" s="46" t="s">
        <v>187</v>
      </c>
      <c r="B52" s="50"/>
      <c r="C52" s="50"/>
      <c r="D52" s="51" t="s">
        <v>226</v>
      </c>
    </row>
    <row r="53" spans="1:4" s="52" customFormat="1" ht="75.75" customHeight="1">
      <c r="A53" s="46" t="s">
        <v>188</v>
      </c>
      <c r="B53" s="53"/>
      <c r="C53" s="54"/>
      <c r="D53" s="51" t="s">
        <v>226</v>
      </c>
    </row>
    <row r="54" spans="1:4" s="52" customFormat="1" ht="21.75" customHeight="1">
      <c r="A54" s="55" t="s">
        <v>191</v>
      </c>
      <c r="B54" s="49"/>
      <c r="C54" s="49"/>
      <c r="D54" s="56" t="s">
        <v>226</v>
      </c>
    </row>
    <row r="55" spans="1:4" s="52" customFormat="1" ht="23.25" customHeight="1">
      <c r="A55" s="55" t="s">
        <v>192</v>
      </c>
      <c r="B55" s="49" t="s">
        <v>193</v>
      </c>
      <c r="C55" s="49"/>
      <c r="D55" s="56" t="s">
        <v>226</v>
      </c>
    </row>
    <row r="56" spans="1:4" s="52" customFormat="1" ht="34.5" customHeight="1">
      <c r="A56" s="55" t="s">
        <v>194</v>
      </c>
      <c r="B56" s="49" t="s">
        <v>193</v>
      </c>
      <c r="C56" s="49" t="s">
        <v>195</v>
      </c>
      <c r="D56" s="56" t="s">
        <v>226</v>
      </c>
    </row>
  </sheetData>
  <sheetProtection/>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E61"/>
  <sheetViews>
    <sheetView zoomScale="70" zoomScaleNormal="70" zoomScalePageLayoutView="0" workbookViewId="0" topLeftCell="A1">
      <selection activeCell="F9" sqref="F9"/>
    </sheetView>
  </sheetViews>
  <sheetFormatPr defaultColWidth="14.421875" defaultRowHeight="15"/>
  <cols>
    <col min="1" max="1" width="55.7109375" style="34" customWidth="1"/>
    <col min="2" max="2" width="16.28125" style="29" customWidth="1"/>
    <col min="3" max="3" width="8.28125" style="29" customWidth="1"/>
    <col min="4" max="4" width="14.421875" style="29" customWidth="1"/>
    <col min="5" max="5" width="14.7109375" style="29" customWidth="1"/>
    <col min="6" max="252" width="9.140625" style="29" customWidth="1"/>
    <col min="253" max="253" width="55.7109375" style="29" customWidth="1"/>
    <col min="254" max="254" width="12.00390625" style="29" customWidth="1"/>
    <col min="255" max="255" width="8.28125" style="29" customWidth="1"/>
    <col min="256" max="16384" width="14.421875" style="29" customWidth="1"/>
  </cols>
  <sheetData>
    <row r="1" spans="1:5" s="3" customFormat="1" ht="18.75">
      <c r="A1" s="131" t="s">
        <v>151</v>
      </c>
      <c r="B1" s="131"/>
      <c r="C1" s="131"/>
      <c r="D1" s="131"/>
      <c r="E1" s="131"/>
    </row>
    <row r="2" spans="1:5" s="3" customFormat="1" ht="18.75" customHeight="1">
      <c r="A2" s="131" t="s">
        <v>178</v>
      </c>
      <c r="B2" s="131"/>
      <c r="C2" s="131"/>
      <c r="D2" s="131"/>
      <c r="E2" s="131"/>
    </row>
    <row r="3" spans="1:5" s="3" customFormat="1" ht="18.75" customHeight="1">
      <c r="A3" s="131" t="s">
        <v>2</v>
      </c>
      <c r="B3" s="131"/>
      <c r="C3" s="131"/>
      <c r="D3" s="131"/>
      <c r="E3" s="131"/>
    </row>
    <row r="4" spans="1:5" s="3" customFormat="1" ht="18.75">
      <c r="A4" s="135" t="s">
        <v>217</v>
      </c>
      <c r="B4" s="135"/>
      <c r="C4" s="135"/>
      <c r="D4" s="135"/>
      <c r="E4" s="135"/>
    </row>
    <row r="5" spans="1:5" s="3" customFormat="1" ht="18.75" customHeight="1">
      <c r="A5" s="131" t="s">
        <v>179</v>
      </c>
      <c r="B5" s="131"/>
      <c r="C5" s="131"/>
      <c r="D5" s="131"/>
      <c r="E5" s="131"/>
    </row>
    <row r="6" spans="1:5" s="3" customFormat="1" ht="18.75" customHeight="1">
      <c r="A6" s="131" t="s">
        <v>2</v>
      </c>
      <c r="B6" s="131"/>
      <c r="C6" s="131"/>
      <c r="D6" s="131"/>
      <c r="E6" s="131"/>
    </row>
    <row r="7" spans="1:5" s="3" customFormat="1" ht="18.75" customHeight="1">
      <c r="A7" s="131" t="s">
        <v>218</v>
      </c>
      <c r="B7" s="131"/>
      <c r="C7" s="131"/>
      <c r="D7" s="131"/>
      <c r="E7" s="131"/>
    </row>
    <row r="8" spans="1:4" ht="18.75">
      <c r="A8" s="132"/>
      <c r="B8" s="132"/>
      <c r="C8" s="132"/>
      <c r="D8" s="132"/>
    </row>
    <row r="9" spans="1:5" ht="115.5" customHeight="1">
      <c r="A9" s="133" t="s">
        <v>270</v>
      </c>
      <c r="B9" s="133"/>
      <c r="C9" s="133"/>
      <c r="D9" s="133"/>
      <c r="E9" s="133"/>
    </row>
    <row r="10" spans="1:5" s="34" customFormat="1" ht="18.75">
      <c r="A10" s="136"/>
      <c r="B10" s="136"/>
      <c r="C10" s="136"/>
      <c r="D10" s="136"/>
      <c r="E10" s="136"/>
    </row>
    <row r="11" spans="1:5" s="34" customFormat="1" ht="18.75">
      <c r="A11" s="137" t="s">
        <v>51</v>
      </c>
      <c r="B11" s="137" t="s">
        <v>53</v>
      </c>
      <c r="C11" s="137" t="s">
        <v>54</v>
      </c>
      <c r="D11" s="139" t="s">
        <v>83</v>
      </c>
      <c r="E11" s="139"/>
    </row>
    <row r="12" spans="1:5" s="34" customFormat="1" ht="18.75">
      <c r="A12" s="138"/>
      <c r="B12" s="138"/>
      <c r="C12" s="138"/>
      <c r="D12" s="13" t="s">
        <v>166</v>
      </c>
      <c r="E12" s="40" t="s">
        <v>223</v>
      </c>
    </row>
    <row r="13" spans="1:5" s="34" customFormat="1" ht="18.75">
      <c r="A13" s="35">
        <v>1</v>
      </c>
      <c r="B13" s="35">
        <v>2</v>
      </c>
      <c r="C13" s="35">
        <v>3</v>
      </c>
      <c r="D13" s="35">
        <v>4</v>
      </c>
      <c r="E13" s="35">
        <v>5</v>
      </c>
    </row>
    <row r="14" spans="1:5" s="34" customFormat="1" ht="18.75">
      <c r="A14" s="61" t="s">
        <v>17</v>
      </c>
      <c r="B14" s="24"/>
      <c r="C14" s="24"/>
      <c r="D14" s="26">
        <f>D15+D23+D26+D30+D34+D38+D43+D55+D60</f>
        <v>4338.8</v>
      </c>
      <c r="E14" s="26">
        <f>E15+E23+E26+E30+E34+E38+E43+E55+E60</f>
        <v>4340.000000000001</v>
      </c>
    </row>
    <row r="15" spans="1:5" s="34" customFormat="1" ht="112.5">
      <c r="A15" s="61" t="s">
        <v>180</v>
      </c>
      <c r="B15" s="23" t="s">
        <v>154</v>
      </c>
      <c r="C15" s="24"/>
      <c r="D15" s="32">
        <f>D16+D18</f>
        <v>2412.3</v>
      </c>
      <c r="E15" s="32">
        <f>E16+E18</f>
        <v>2412.3</v>
      </c>
    </row>
    <row r="16" spans="1:5" s="34" customFormat="1" ht="18.75">
      <c r="A16" s="59" t="s">
        <v>146</v>
      </c>
      <c r="B16" s="25" t="s">
        <v>155</v>
      </c>
      <c r="C16" s="60"/>
      <c r="D16" s="27">
        <f>D17</f>
        <v>737.4</v>
      </c>
      <c r="E16" s="27">
        <f>E17</f>
        <v>737.4</v>
      </c>
    </row>
    <row r="17" spans="1:5" s="34" customFormat="1" ht="96.75" customHeight="1">
      <c r="A17" s="59" t="s">
        <v>58</v>
      </c>
      <c r="B17" s="25" t="s">
        <v>155</v>
      </c>
      <c r="C17" s="60">
        <v>100</v>
      </c>
      <c r="D17" s="27">
        <v>737.4</v>
      </c>
      <c r="E17" s="27">
        <v>737.4</v>
      </c>
    </row>
    <row r="18" spans="1:5" s="34" customFormat="1" ht="74.25" customHeight="1">
      <c r="A18" s="59" t="s">
        <v>61</v>
      </c>
      <c r="B18" s="60"/>
      <c r="C18" s="60"/>
      <c r="D18" s="27">
        <f>D19</f>
        <v>1674.9</v>
      </c>
      <c r="E18" s="27">
        <f>E19</f>
        <v>1674.9</v>
      </c>
    </row>
    <row r="19" spans="1:5" s="34" customFormat="1" ht="37.5">
      <c r="A19" s="59" t="s">
        <v>57</v>
      </c>
      <c r="B19" s="25" t="s">
        <v>156</v>
      </c>
      <c r="C19" s="60"/>
      <c r="D19" s="27">
        <f>SUM(D20:D22)</f>
        <v>1674.9</v>
      </c>
      <c r="E19" s="27">
        <f>SUM(E20:E22)</f>
        <v>1674.9</v>
      </c>
    </row>
    <row r="20" spans="1:5" s="34" customFormat="1" ht="94.5" customHeight="1">
      <c r="A20" s="59" t="s">
        <v>58</v>
      </c>
      <c r="B20" s="25" t="s">
        <v>156</v>
      </c>
      <c r="C20" s="60">
        <v>100</v>
      </c>
      <c r="D20" s="27">
        <v>1206.1</v>
      </c>
      <c r="E20" s="27">
        <v>1206.1</v>
      </c>
    </row>
    <row r="21" spans="1:5" s="2" customFormat="1" ht="37.5">
      <c r="A21" s="59" t="s">
        <v>59</v>
      </c>
      <c r="B21" s="25" t="s">
        <v>156</v>
      </c>
      <c r="C21" s="60">
        <v>200</v>
      </c>
      <c r="D21" s="27">
        <v>454.4</v>
      </c>
      <c r="E21" s="27">
        <v>454.4</v>
      </c>
    </row>
    <row r="22" spans="1:5" s="34" customFormat="1" ht="18.75">
      <c r="A22" s="59" t="s">
        <v>60</v>
      </c>
      <c r="B22" s="25" t="s">
        <v>156</v>
      </c>
      <c r="C22" s="60">
        <v>800</v>
      </c>
      <c r="D22" s="27">
        <v>14.4</v>
      </c>
      <c r="E22" s="27">
        <v>14.4</v>
      </c>
    </row>
    <row r="23" spans="1:5" s="34" customFormat="1" ht="18.75">
      <c r="A23" s="61" t="s">
        <v>65</v>
      </c>
      <c r="B23" s="24">
        <v>9900000000</v>
      </c>
      <c r="C23" s="24"/>
      <c r="D23" s="32">
        <f>D24</f>
        <v>1</v>
      </c>
      <c r="E23" s="32">
        <f>E24</f>
        <v>1</v>
      </c>
    </row>
    <row r="24" spans="1:5" s="34" customFormat="1" ht="18.75">
      <c r="A24" s="59" t="s">
        <v>66</v>
      </c>
      <c r="B24" s="60">
        <v>9900007500</v>
      </c>
      <c r="C24" s="60"/>
      <c r="D24" s="27">
        <f>D25</f>
        <v>1</v>
      </c>
      <c r="E24" s="27">
        <f>E25</f>
        <v>1</v>
      </c>
    </row>
    <row r="25" spans="1:5" s="34" customFormat="1" ht="18.75">
      <c r="A25" s="59" t="s">
        <v>60</v>
      </c>
      <c r="B25" s="60">
        <v>9900007500</v>
      </c>
      <c r="C25" s="60">
        <v>800</v>
      </c>
      <c r="D25" s="27">
        <v>1</v>
      </c>
      <c r="E25" s="27">
        <v>1</v>
      </c>
    </row>
    <row r="26" spans="1:5" s="31" customFormat="1" ht="56.25">
      <c r="A26" s="61" t="s">
        <v>165</v>
      </c>
      <c r="B26" s="60">
        <v>1200000000</v>
      </c>
      <c r="C26" s="24"/>
      <c r="D26" s="26">
        <f>D28+D29</f>
        <v>90.3</v>
      </c>
      <c r="E26" s="26">
        <f>E28+E29</f>
        <v>90.3</v>
      </c>
    </row>
    <row r="27" spans="1:5" s="31" customFormat="1" ht="36.75" customHeight="1">
      <c r="A27" s="59" t="s">
        <v>159</v>
      </c>
      <c r="B27" s="60">
        <v>1200000000</v>
      </c>
      <c r="C27" s="24"/>
      <c r="D27" s="47">
        <f>D26</f>
        <v>90.3</v>
      </c>
      <c r="E27" s="47">
        <f>E26</f>
        <v>90.3</v>
      </c>
    </row>
    <row r="28" spans="1:5" ht="37.5" hidden="1">
      <c r="A28" s="59" t="s">
        <v>59</v>
      </c>
      <c r="B28" s="60">
        <v>1200002040</v>
      </c>
      <c r="C28" s="60">
        <v>200</v>
      </c>
      <c r="D28" s="27"/>
      <c r="E28" s="27"/>
    </row>
    <row r="29" spans="1:5" ht="24.75" customHeight="1">
      <c r="A29" s="59" t="s">
        <v>60</v>
      </c>
      <c r="B29" s="60">
        <v>1200092360</v>
      </c>
      <c r="C29" s="60">
        <v>800</v>
      </c>
      <c r="D29" s="27">
        <v>90.3</v>
      </c>
      <c r="E29" s="27">
        <v>90.3</v>
      </c>
    </row>
    <row r="30" spans="1:5" s="31" customFormat="1" ht="18.75">
      <c r="A30" s="61" t="s">
        <v>65</v>
      </c>
      <c r="B30" s="24">
        <v>9900000000</v>
      </c>
      <c r="C30" s="24"/>
      <c r="D30" s="32">
        <f>D31</f>
        <v>78.3</v>
      </c>
      <c r="E30" s="32">
        <f>E31</f>
        <v>78.3</v>
      </c>
    </row>
    <row r="31" spans="1:5" ht="75">
      <c r="A31" s="59" t="s">
        <v>134</v>
      </c>
      <c r="B31" s="60">
        <v>9900051180</v>
      </c>
      <c r="C31" s="60"/>
      <c r="D31" s="27">
        <f>D32+D33</f>
        <v>78.3</v>
      </c>
      <c r="E31" s="27">
        <f>E32+E33</f>
        <v>78.3</v>
      </c>
    </row>
    <row r="32" spans="1:5" ht="112.5">
      <c r="A32" s="59" t="s">
        <v>58</v>
      </c>
      <c r="B32" s="60">
        <v>9900051180</v>
      </c>
      <c r="C32" s="60">
        <v>100</v>
      </c>
      <c r="D32" s="27">
        <v>75.8</v>
      </c>
      <c r="E32" s="27">
        <v>75.8</v>
      </c>
    </row>
    <row r="33" spans="1:5" ht="43.5" customHeight="1">
      <c r="A33" s="59" t="s">
        <v>59</v>
      </c>
      <c r="B33" s="60">
        <v>9900051180</v>
      </c>
      <c r="C33" s="60">
        <v>200</v>
      </c>
      <c r="D33" s="27">
        <v>2.5</v>
      </c>
      <c r="E33" s="27">
        <v>2.5</v>
      </c>
    </row>
    <row r="34" spans="1:5" ht="93.75">
      <c r="A34" s="61" t="s">
        <v>184</v>
      </c>
      <c r="B34" s="24">
        <v>1600000000</v>
      </c>
      <c r="C34" s="24"/>
      <c r="D34" s="32">
        <f>D35</f>
        <v>225.8</v>
      </c>
      <c r="E34" s="32">
        <f>E35</f>
        <v>225.8</v>
      </c>
    </row>
    <row r="35" spans="1:5" s="31" customFormat="1" ht="37.5">
      <c r="A35" s="59" t="s">
        <v>137</v>
      </c>
      <c r="B35" s="60">
        <v>1600024300</v>
      </c>
      <c r="C35" s="60"/>
      <c r="D35" s="27">
        <f>SUM(D36:D37)</f>
        <v>225.8</v>
      </c>
      <c r="E35" s="27">
        <f>SUM(E36:E37)</f>
        <v>225.8</v>
      </c>
    </row>
    <row r="36" spans="1:5" ht="90.75" customHeight="1">
      <c r="A36" s="59" t="s">
        <v>58</v>
      </c>
      <c r="B36" s="60">
        <v>1600024300</v>
      </c>
      <c r="C36" s="60">
        <v>100</v>
      </c>
      <c r="D36" s="27">
        <v>168.9</v>
      </c>
      <c r="E36" s="27">
        <v>168.9</v>
      </c>
    </row>
    <row r="37" spans="1:5" ht="37.5">
      <c r="A37" s="59" t="s">
        <v>59</v>
      </c>
      <c r="B37" s="60">
        <v>1600024300</v>
      </c>
      <c r="C37" s="60">
        <v>200</v>
      </c>
      <c r="D37" s="27">
        <v>56.9</v>
      </c>
      <c r="E37" s="27">
        <v>56.9</v>
      </c>
    </row>
    <row r="38" spans="1:5" s="31" customFormat="1" ht="75">
      <c r="A38" s="46" t="s">
        <v>169</v>
      </c>
      <c r="B38" s="24">
        <v>2100000000</v>
      </c>
      <c r="C38" s="24"/>
      <c r="D38" s="32">
        <f>D39+D41</f>
        <v>120</v>
      </c>
      <c r="E38" s="32">
        <f>E39+E41</f>
        <v>120</v>
      </c>
    </row>
    <row r="39" spans="1:5" ht="18.75">
      <c r="A39" s="59" t="s">
        <v>138</v>
      </c>
      <c r="B39" s="60">
        <v>2100003150</v>
      </c>
      <c r="C39" s="60"/>
      <c r="D39" s="27">
        <f>D40</f>
        <v>120</v>
      </c>
      <c r="E39" s="27">
        <f>E40</f>
        <v>120</v>
      </c>
    </row>
    <row r="40" spans="1:5" ht="36.75" customHeight="1">
      <c r="A40" s="59" t="s">
        <v>59</v>
      </c>
      <c r="B40" s="60">
        <v>2100003150</v>
      </c>
      <c r="C40" s="60">
        <v>200</v>
      </c>
      <c r="D40" s="27">
        <v>120</v>
      </c>
      <c r="E40" s="27">
        <v>120</v>
      </c>
    </row>
    <row r="41" spans="1:5" ht="93.75" hidden="1">
      <c r="A41" s="59" t="s">
        <v>144</v>
      </c>
      <c r="B41" s="60">
        <v>21000074040</v>
      </c>
      <c r="C41" s="60"/>
      <c r="D41" s="27">
        <v>0</v>
      </c>
      <c r="E41" s="27">
        <v>0</v>
      </c>
    </row>
    <row r="42" spans="1:5" ht="37.5" hidden="1">
      <c r="A42" s="59" t="s">
        <v>59</v>
      </c>
      <c r="B42" s="60">
        <v>21000074040</v>
      </c>
      <c r="C42" s="60">
        <v>200</v>
      </c>
      <c r="D42" s="27">
        <v>0</v>
      </c>
      <c r="E42" s="27">
        <v>0</v>
      </c>
    </row>
    <row r="43" spans="1:5" ht="99.75" customHeight="1">
      <c r="A43" s="61" t="s">
        <v>183</v>
      </c>
      <c r="B43" s="24">
        <v>2000000000</v>
      </c>
      <c r="C43" s="24"/>
      <c r="D43" s="32">
        <f>D44+D48+D53</f>
        <v>1229.2</v>
      </c>
      <c r="E43" s="32">
        <f>E44+E48+E53</f>
        <v>1136.4</v>
      </c>
    </row>
    <row r="44" spans="1:5" s="31" customFormat="1" ht="18.75" customHeight="1">
      <c r="A44" s="59" t="s">
        <v>72</v>
      </c>
      <c r="B44" s="24"/>
      <c r="C44" s="24"/>
      <c r="D44" s="32">
        <f>D45</f>
        <v>46.2</v>
      </c>
      <c r="E44" s="32">
        <f>E45</f>
        <v>46.2</v>
      </c>
    </row>
    <row r="45" spans="1:5" s="31" customFormat="1" ht="42" customHeight="1">
      <c r="A45" s="59" t="s">
        <v>139</v>
      </c>
      <c r="B45" s="49" t="s">
        <v>168</v>
      </c>
      <c r="C45" s="60"/>
      <c r="D45" s="27">
        <f>D46</f>
        <v>46.2</v>
      </c>
      <c r="E45" s="27">
        <f>E46</f>
        <v>46.2</v>
      </c>
    </row>
    <row r="46" spans="1:5" ht="37.5">
      <c r="A46" s="59" t="s">
        <v>59</v>
      </c>
      <c r="B46" s="49" t="s">
        <v>168</v>
      </c>
      <c r="C46" s="60">
        <v>200</v>
      </c>
      <c r="D46" s="27">
        <v>46.2</v>
      </c>
      <c r="E46" s="27">
        <v>46.2</v>
      </c>
    </row>
    <row r="47" spans="1:5" ht="2.25" customHeight="1" hidden="1">
      <c r="A47" s="59" t="s">
        <v>60</v>
      </c>
      <c r="B47" s="49" t="s">
        <v>168</v>
      </c>
      <c r="C47" s="60">
        <v>800</v>
      </c>
      <c r="D47" s="27"/>
      <c r="E47" s="27"/>
    </row>
    <row r="48" spans="1:5" ht="18" customHeight="1">
      <c r="A48" s="59" t="s">
        <v>75</v>
      </c>
      <c r="B48" s="49"/>
      <c r="C48" s="60"/>
      <c r="D48" s="27">
        <f>D49+D52</f>
        <v>683</v>
      </c>
      <c r="E48" s="27">
        <f>E49+E52</f>
        <v>590.2</v>
      </c>
    </row>
    <row r="49" spans="1:5" ht="37.5">
      <c r="A49" s="59" t="s">
        <v>77</v>
      </c>
      <c r="B49" s="60">
        <v>2000006050</v>
      </c>
      <c r="C49" s="60"/>
      <c r="D49" s="27">
        <f>D50+D51</f>
        <v>671</v>
      </c>
      <c r="E49" s="27">
        <f>E50+E51</f>
        <v>578.2</v>
      </c>
    </row>
    <row r="50" spans="1:5" ht="94.5" customHeight="1">
      <c r="A50" s="59" t="s">
        <v>58</v>
      </c>
      <c r="B50" s="60">
        <v>2000006050</v>
      </c>
      <c r="C50" s="4">
        <v>100</v>
      </c>
      <c r="D50" s="27">
        <v>284</v>
      </c>
      <c r="E50" s="27">
        <v>284</v>
      </c>
    </row>
    <row r="51" spans="1:5" ht="37.5">
      <c r="A51" s="59" t="s">
        <v>59</v>
      </c>
      <c r="B51" s="60">
        <v>2000006050</v>
      </c>
      <c r="C51" s="60">
        <v>200</v>
      </c>
      <c r="D51" s="27">
        <v>387</v>
      </c>
      <c r="E51" s="27">
        <v>294.2</v>
      </c>
    </row>
    <row r="52" spans="1:5" ht="37.5">
      <c r="A52" s="59" t="s">
        <v>59</v>
      </c>
      <c r="B52" s="60">
        <v>2000006400</v>
      </c>
      <c r="C52" s="60">
        <v>200</v>
      </c>
      <c r="D52" s="27">
        <v>12</v>
      </c>
      <c r="E52" s="27">
        <v>12</v>
      </c>
    </row>
    <row r="53" spans="1:5" ht="37.5">
      <c r="A53" s="37" t="s">
        <v>157</v>
      </c>
      <c r="B53" s="4">
        <v>2000074040</v>
      </c>
      <c r="C53" s="4"/>
      <c r="D53" s="27">
        <v>500</v>
      </c>
      <c r="E53" s="27">
        <f>E54</f>
        <v>500</v>
      </c>
    </row>
    <row r="54" spans="1:5" ht="37.5">
      <c r="A54" s="59" t="s">
        <v>59</v>
      </c>
      <c r="B54" s="4">
        <v>2000074040</v>
      </c>
      <c r="C54" s="4">
        <v>200</v>
      </c>
      <c r="D54" s="27">
        <v>500</v>
      </c>
      <c r="E54" s="27">
        <v>500</v>
      </c>
    </row>
    <row r="55" spans="1:5" s="52" customFormat="1" ht="20.25" customHeight="1">
      <c r="A55" s="46" t="s">
        <v>187</v>
      </c>
      <c r="B55" s="50"/>
      <c r="C55" s="50"/>
      <c r="D55" s="51" t="s">
        <v>226</v>
      </c>
      <c r="E55" s="51" t="s">
        <v>226</v>
      </c>
    </row>
    <row r="56" spans="1:5" s="52" customFormat="1" ht="75.75" customHeight="1">
      <c r="A56" s="46" t="s">
        <v>188</v>
      </c>
      <c r="B56" s="53"/>
      <c r="C56" s="54"/>
      <c r="D56" s="56" t="s">
        <v>226</v>
      </c>
      <c r="E56" s="56" t="s">
        <v>226</v>
      </c>
    </row>
    <row r="57" spans="1:5" s="52" customFormat="1" ht="18.75">
      <c r="A57" s="55" t="s">
        <v>191</v>
      </c>
      <c r="B57" s="49"/>
      <c r="C57" s="49"/>
      <c r="D57" s="56" t="s">
        <v>226</v>
      </c>
      <c r="E57" s="56" t="s">
        <v>226</v>
      </c>
    </row>
    <row r="58" spans="1:5" s="52" customFormat="1" ht="18.75">
      <c r="A58" s="55" t="s">
        <v>192</v>
      </c>
      <c r="B58" s="49" t="s">
        <v>193</v>
      </c>
      <c r="C58" s="49"/>
      <c r="D58" s="56" t="s">
        <v>226</v>
      </c>
      <c r="E58" s="56" t="s">
        <v>226</v>
      </c>
    </row>
    <row r="59" spans="1:5" s="52" customFormat="1" ht="37.5">
      <c r="A59" s="55" t="s">
        <v>194</v>
      </c>
      <c r="B59" s="49" t="s">
        <v>193</v>
      </c>
      <c r="C59" s="49" t="s">
        <v>195</v>
      </c>
      <c r="D59" s="56" t="s">
        <v>226</v>
      </c>
      <c r="E59" s="56" t="s">
        <v>226</v>
      </c>
    </row>
    <row r="60" spans="1:5" s="31" customFormat="1" ht="18.75">
      <c r="A60" s="5" t="s">
        <v>79</v>
      </c>
      <c r="B60" s="28">
        <v>9999999999</v>
      </c>
      <c r="C60" s="28"/>
      <c r="D60" s="32">
        <f>D61</f>
        <v>94</v>
      </c>
      <c r="E60" s="32">
        <f>E61</f>
        <v>188</v>
      </c>
    </row>
    <row r="61" spans="1:5" ht="18.75">
      <c r="A61" s="16" t="s">
        <v>80</v>
      </c>
      <c r="B61" s="30">
        <v>9999999999</v>
      </c>
      <c r="C61" s="30">
        <v>999</v>
      </c>
      <c r="D61" s="39">
        <v>94</v>
      </c>
      <c r="E61" s="39">
        <v>188</v>
      </c>
    </row>
  </sheetData>
  <sheetProtection/>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I61"/>
  <sheetViews>
    <sheetView zoomScale="70" zoomScaleNormal="70" zoomScalePageLayoutView="0" workbookViewId="0" topLeftCell="A57">
      <selection activeCell="R12" sqref="R12"/>
    </sheetView>
  </sheetViews>
  <sheetFormatPr defaultColWidth="9.140625" defaultRowHeight="15"/>
  <cols>
    <col min="1" max="1" width="56.00390625" style="34" customWidth="1"/>
    <col min="2" max="2" width="9.421875" style="34" customWidth="1"/>
    <col min="3" max="3" width="15.28125" style="29" customWidth="1"/>
    <col min="4" max="4" width="8.28125" style="29" customWidth="1"/>
    <col min="5" max="5" width="11.7109375" style="78" customWidth="1"/>
    <col min="6" max="6" width="9.57421875" style="29" bestFit="1" customWidth="1"/>
    <col min="7" max="16384" width="9.140625" style="29" customWidth="1"/>
  </cols>
  <sheetData>
    <row r="1" spans="1:5" s="3" customFormat="1" ht="18.75">
      <c r="A1" s="131" t="s">
        <v>130</v>
      </c>
      <c r="B1" s="131"/>
      <c r="C1" s="131"/>
      <c r="D1" s="131"/>
      <c r="E1" s="131"/>
    </row>
    <row r="2" spans="1:5" s="3" customFormat="1" ht="18.75" customHeight="1">
      <c r="A2" s="131" t="s">
        <v>178</v>
      </c>
      <c r="B2" s="131"/>
      <c r="C2" s="131"/>
      <c r="D2" s="131"/>
      <c r="E2" s="131"/>
    </row>
    <row r="3" spans="1:5" s="3" customFormat="1" ht="18.75" customHeight="1">
      <c r="A3" s="131" t="s">
        <v>2</v>
      </c>
      <c r="B3" s="131"/>
      <c r="C3" s="131"/>
      <c r="D3" s="131"/>
      <c r="E3" s="131"/>
    </row>
    <row r="4" spans="1:5" s="3" customFormat="1" ht="18.75">
      <c r="A4" s="135" t="s">
        <v>217</v>
      </c>
      <c r="B4" s="135"/>
      <c r="C4" s="135"/>
      <c r="D4" s="135"/>
      <c r="E4" s="135"/>
    </row>
    <row r="5" spans="1:5" s="3" customFormat="1" ht="18.75" customHeight="1">
      <c r="A5" s="131" t="s">
        <v>179</v>
      </c>
      <c r="B5" s="131"/>
      <c r="C5" s="131"/>
      <c r="D5" s="131"/>
      <c r="E5" s="131"/>
    </row>
    <row r="6" spans="1:5" s="3" customFormat="1" ht="18.75" customHeight="1">
      <c r="A6" s="131" t="s">
        <v>2</v>
      </c>
      <c r="B6" s="131"/>
      <c r="C6" s="131"/>
      <c r="D6" s="131"/>
      <c r="E6" s="131"/>
    </row>
    <row r="7" spans="1:5" s="3" customFormat="1" ht="18.75" customHeight="1">
      <c r="A7" s="131" t="s">
        <v>218</v>
      </c>
      <c r="B7" s="131"/>
      <c r="C7" s="131"/>
      <c r="D7" s="131"/>
      <c r="E7" s="131"/>
    </row>
    <row r="8" spans="1:5" ht="18.75">
      <c r="A8" s="132"/>
      <c r="B8" s="132"/>
      <c r="C8" s="132"/>
      <c r="D8" s="132"/>
      <c r="E8" s="132"/>
    </row>
    <row r="9" spans="1:6" ht="54.75" customHeight="1">
      <c r="A9" s="133" t="s">
        <v>227</v>
      </c>
      <c r="B9" s="133"/>
      <c r="C9" s="133"/>
      <c r="D9" s="133"/>
      <c r="E9" s="133"/>
      <c r="F9" s="2"/>
    </row>
    <row r="10" spans="1:5" s="34" customFormat="1" ht="18.75">
      <c r="A10" s="136"/>
      <c r="B10" s="136"/>
      <c r="C10" s="136"/>
      <c r="D10" s="136"/>
      <c r="E10" s="136"/>
    </row>
    <row r="11" spans="1:6" s="34" customFormat="1" ht="15.75" customHeight="1">
      <c r="A11" s="137" t="s">
        <v>51</v>
      </c>
      <c r="B11" s="140" t="s">
        <v>82</v>
      </c>
      <c r="C11" s="140" t="s">
        <v>53</v>
      </c>
      <c r="D11" s="140" t="s">
        <v>54</v>
      </c>
      <c r="E11" s="142" t="s">
        <v>83</v>
      </c>
      <c r="F11" s="33"/>
    </row>
    <row r="12" spans="1:5" s="34" customFormat="1" ht="45" customHeight="1">
      <c r="A12" s="138"/>
      <c r="B12" s="141"/>
      <c r="C12" s="141"/>
      <c r="D12" s="141"/>
      <c r="E12" s="143"/>
    </row>
    <row r="13" spans="1:9" s="34" customFormat="1" ht="18.75">
      <c r="A13" s="35">
        <v>1</v>
      </c>
      <c r="B13" s="35">
        <v>2</v>
      </c>
      <c r="C13" s="35">
        <v>3</v>
      </c>
      <c r="D13" s="35">
        <v>4</v>
      </c>
      <c r="E13" s="80">
        <v>5</v>
      </c>
      <c r="I13" s="79"/>
    </row>
    <row r="14" spans="1:6" s="34" customFormat="1" ht="18.75">
      <c r="A14" s="61" t="s">
        <v>17</v>
      </c>
      <c r="B14" s="5"/>
      <c r="C14" s="24"/>
      <c r="D14" s="24"/>
      <c r="E14" s="66">
        <f>E15+E32+E36+E40+E45+E57</f>
        <v>4537.700000000001</v>
      </c>
      <c r="F14" s="33"/>
    </row>
    <row r="15" spans="1:6" s="34" customFormat="1" ht="75">
      <c r="A15" s="61" t="s">
        <v>186</v>
      </c>
      <c r="B15" s="5">
        <v>791</v>
      </c>
      <c r="C15" s="24"/>
      <c r="D15" s="24"/>
      <c r="E15" s="66">
        <f>E16+E20+E25+E28</f>
        <v>2503.6000000000004</v>
      </c>
      <c r="F15" s="33"/>
    </row>
    <row r="16" spans="1:6" s="34" customFormat="1" ht="112.5">
      <c r="A16" s="61" t="s">
        <v>203</v>
      </c>
      <c r="B16" s="5">
        <v>791</v>
      </c>
      <c r="C16" s="23" t="s">
        <v>154</v>
      </c>
      <c r="D16" s="24"/>
      <c r="E16" s="19">
        <f>E17</f>
        <v>737.4</v>
      </c>
      <c r="F16" s="33"/>
    </row>
    <row r="17" spans="1:6" s="34" customFormat="1" ht="18.75">
      <c r="A17" s="59" t="s">
        <v>146</v>
      </c>
      <c r="B17" s="5">
        <v>791</v>
      </c>
      <c r="C17" s="25" t="s">
        <v>155</v>
      </c>
      <c r="D17" s="60"/>
      <c r="E17" s="20">
        <f>E18</f>
        <v>737.4</v>
      </c>
      <c r="F17" s="2"/>
    </row>
    <row r="18" spans="1:5" s="34" customFormat="1" ht="95.25" customHeight="1">
      <c r="A18" s="59" t="s">
        <v>58</v>
      </c>
      <c r="B18" s="16">
        <v>791</v>
      </c>
      <c r="C18" s="25" t="s">
        <v>155</v>
      </c>
      <c r="D18" s="60">
        <v>100</v>
      </c>
      <c r="E18" s="27">
        <v>737.4</v>
      </c>
    </row>
    <row r="19" spans="1:5" s="34" customFormat="1" ht="78.75" customHeight="1">
      <c r="A19" s="59" t="s">
        <v>61</v>
      </c>
      <c r="B19" s="16">
        <v>791</v>
      </c>
      <c r="C19" s="60"/>
      <c r="D19" s="60"/>
      <c r="E19" s="20">
        <f>E20</f>
        <v>1674.9</v>
      </c>
    </row>
    <row r="20" spans="1:5" s="34" customFormat="1" ht="112.5">
      <c r="A20" s="61" t="s">
        <v>181</v>
      </c>
      <c r="B20" s="16">
        <v>791</v>
      </c>
      <c r="C20" s="23" t="s">
        <v>154</v>
      </c>
      <c r="D20" s="24"/>
      <c r="E20" s="19">
        <f>E21</f>
        <v>1674.9</v>
      </c>
    </row>
    <row r="21" spans="1:5" s="2" customFormat="1" ht="37.5">
      <c r="A21" s="59" t="s">
        <v>57</v>
      </c>
      <c r="B21" s="5">
        <v>791</v>
      </c>
      <c r="C21" s="25" t="s">
        <v>156</v>
      </c>
      <c r="D21" s="60"/>
      <c r="E21" s="20">
        <f>E22+E23+E24</f>
        <v>1674.9</v>
      </c>
    </row>
    <row r="22" spans="1:6" s="34" customFormat="1" ht="95.25" customHeight="1">
      <c r="A22" s="59" t="s">
        <v>58</v>
      </c>
      <c r="B22" s="16">
        <v>791</v>
      </c>
      <c r="C22" s="25" t="s">
        <v>156</v>
      </c>
      <c r="D22" s="60">
        <v>100</v>
      </c>
      <c r="E22" s="27">
        <v>1206.1</v>
      </c>
      <c r="F22" s="31"/>
    </row>
    <row r="23" spans="1:6" s="34" customFormat="1" ht="37.5">
      <c r="A23" s="59" t="s">
        <v>59</v>
      </c>
      <c r="B23" s="16">
        <v>791</v>
      </c>
      <c r="C23" s="25" t="s">
        <v>156</v>
      </c>
      <c r="D23" s="60">
        <v>200</v>
      </c>
      <c r="E23" s="27">
        <v>454.4</v>
      </c>
      <c r="F23" s="29"/>
    </row>
    <row r="24" spans="1:6" s="2" customFormat="1" ht="18.75">
      <c r="A24" s="59" t="s">
        <v>60</v>
      </c>
      <c r="B24" s="5">
        <v>791</v>
      </c>
      <c r="C24" s="25" t="s">
        <v>156</v>
      </c>
      <c r="D24" s="60">
        <v>800</v>
      </c>
      <c r="E24" s="27">
        <v>14.4</v>
      </c>
      <c r="F24" s="29"/>
    </row>
    <row r="25" spans="1:6" s="34" customFormat="1" ht="18.75">
      <c r="A25" s="61" t="s">
        <v>65</v>
      </c>
      <c r="B25" s="16">
        <v>791</v>
      </c>
      <c r="C25" s="24">
        <v>9900000000</v>
      </c>
      <c r="D25" s="24"/>
      <c r="E25" s="19">
        <f>E26</f>
        <v>1</v>
      </c>
      <c r="F25" s="29"/>
    </row>
    <row r="26" spans="1:6" s="34" customFormat="1" ht="18.75">
      <c r="A26" s="59" t="s">
        <v>66</v>
      </c>
      <c r="B26" s="16">
        <v>791</v>
      </c>
      <c r="C26" s="60">
        <v>9900007500</v>
      </c>
      <c r="D26" s="60"/>
      <c r="E26" s="20">
        <f>E27</f>
        <v>1</v>
      </c>
      <c r="F26" s="29"/>
    </row>
    <row r="27" spans="1:6" s="34" customFormat="1" ht="18.75">
      <c r="A27" s="59" t="s">
        <v>60</v>
      </c>
      <c r="B27" s="16">
        <v>791</v>
      </c>
      <c r="C27" s="60">
        <v>9900007500</v>
      </c>
      <c r="D27" s="60">
        <v>800</v>
      </c>
      <c r="E27" s="20">
        <v>1</v>
      </c>
      <c r="F27" s="29"/>
    </row>
    <row r="28" spans="1:5" s="31" customFormat="1" ht="37.5">
      <c r="A28" s="61" t="s">
        <v>159</v>
      </c>
      <c r="B28" s="5">
        <v>791</v>
      </c>
      <c r="C28" s="24"/>
      <c r="D28" s="24"/>
      <c r="E28" s="19">
        <f>SUM(E30:E31)</f>
        <v>90.3</v>
      </c>
    </row>
    <row r="29" spans="1:5" s="31" customFormat="1" ht="56.25">
      <c r="A29" s="59" t="s">
        <v>165</v>
      </c>
      <c r="B29" s="16">
        <v>791</v>
      </c>
      <c r="C29" s="24"/>
      <c r="D29" s="24"/>
      <c r="E29" s="19">
        <f>SUM(E30:E31)</f>
        <v>90.3</v>
      </c>
    </row>
    <row r="30" spans="1:5" ht="37.5" hidden="1">
      <c r="A30" s="59" t="s">
        <v>59</v>
      </c>
      <c r="B30" s="16">
        <v>791</v>
      </c>
      <c r="C30" s="60">
        <v>1200002040</v>
      </c>
      <c r="D30" s="60">
        <v>200</v>
      </c>
      <c r="E30" s="20"/>
    </row>
    <row r="31" spans="1:5" ht="18.75">
      <c r="A31" s="59" t="s">
        <v>60</v>
      </c>
      <c r="B31" s="16">
        <v>791</v>
      </c>
      <c r="C31" s="60">
        <v>1200092360</v>
      </c>
      <c r="D31" s="60">
        <v>800</v>
      </c>
      <c r="E31" s="20">
        <v>90.3</v>
      </c>
    </row>
    <row r="32" spans="1:6" s="34" customFormat="1" ht="18.75">
      <c r="A32" s="61" t="s">
        <v>65</v>
      </c>
      <c r="B32" s="16">
        <v>791</v>
      </c>
      <c r="C32" s="24">
        <v>9900000000</v>
      </c>
      <c r="D32" s="24"/>
      <c r="E32" s="19">
        <f>E33</f>
        <v>78.3</v>
      </c>
      <c r="F32" s="29"/>
    </row>
    <row r="33" spans="1:6" s="31" customFormat="1" ht="75">
      <c r="A33" s="59" t="s">
        <v>134</v>
      </c>
      <c r="B33" s="5">
        <v>791</v>
      </c>
      <c r="C33" s="60">
        <v>9900051180</v>
      </c>
      <c r="D33" s="60"/>
      <c r="E33" s="20">
        <f>SUM(E34:E35)</f>
        <v>78.3</v>
      </c>
      <c r="F33" s="29"/>
    </row>
    <row r="34" spans="1:6" ht="112.5">
      <c r="A34" s="59" t="s">
        <v>58</v>
      </c>
      <c r="B34" s="16">
        <v>791</v>
      </c>
      <c r="C34" s="60">
        <v>9900051180</v>
      </c>
      <c r="D34" s="60">
        <v>100</v>
      </c>
      <c r="E34" s="20">
        <v>75.8</v>
      </c>
      <c r="F34" s="31"/>
    </row>
    <row r="35" spans="1:6" ht="44.25" customHeight="1">
      <c r="A35" s="59" t="s">
        <v>59</v>
      </c>
      <c r="B35" s="16">
        <v>791</v>
      </c>
      <c r="C35" s="60">
        <v>9900051180</v>
      </c>
      <c r="D35" s="60">
        <v>200</v>
      </c>
      <c r="E35" s="20">
        <v>2.5</v>
      </c>
      <c r="F35" s="31"/>
    </row>
    <row r="36" spans="1:5" ht="93.75">
      <c r="A36" s="61" t="s">
        <v>184</v>
      </c>
      <c r="B36" s="16">
        <v>791</v>
      </c>
      <c r="C36" s="24">
        <v>1600000000</v>
      </c>
      <c r="D36" s="24"/>
      <c r="E36" s="19">
        <f>E37</f>
        <v>225.8</v>
      </c>
    </row>
    <row r="37" spans="1:6" ht="42.75" customHeight="1">
      <c r="A37" s="59" t="s">
        <v>137</v>
      </c>
      <c r="B37" s="16">
        <v>791</v>
      </c>
      <c r="C37" s="60">
        <v>1600024300</v>
      </c>
      <c r="D37" s="60"/>
      <c r="E37" s="20">
        <f>SUM(E38:E39)</f>
        <v>225.8</v>
      </c>
      <c r="F37" s="31"/>
    </row>
    <row r="38" spans="1:5" ht="96.75" customHeight="1">
      <c r="A38" s="59" t="s">
        <v>58</v>
      </c>
      <c r="B38" s="25" t="s">
        <v>228</v>
      </c>
      <c r="C38" s="60">
        <v>1600024300</v>
      </c>
      <c r="D38" s="60">
        <v>100</v>
      </c>
      <c r="E38" s="27">
        <v>168.9</v>
      </c>
    </row>
    <row r="39" spans="1:5" ht="37.5">
      <c r="A39" s="59" t="s">
        <v>59</v>
      </c>
      <c r="B39" s="16">
        <v>791</v>
      </c>
      <c r="C39" s="60">
        <v>1600024300</v>
      </c>
      <c r="D39" s="60">
        <v>200</v>
      </c>
      <c r="E39" s="27">
        <v>56.9</v>
      </c>
    </row>
    <row r="40" spans="1:6" ht="75">
      <c r="A40" s="46" t="s">
        <v>169</v>
      </c>
      <c r="B40" s="16">
        <v>791</v>
      </c>
      <c r="C40" s="24">
        <v>2100000000</v>
      </c>
      <c r="D40" s="24"/>
      <c r="E40" s="19">
        <f>E41+E43</f>
        <v>120</v>
      </c>
      <c r="F40" s="31"/>
    </row>
    <row r="41" spans="1:6" s="31" customFormat="1" ht="18.75">
      <c r="A41" s="59" t="s">
        <v>138</v>
      </c>
      <c r="B41" s="5">
        <v>791</v>
      </c>
      <c r="C41" s="60">
        <v>2100003150</v>
      </c>
      <c r="D41" s="60"/>
      <c r="E41" s="20">
        <f>E42</f>
        <v>120</v>
      </c>
      <c r="F41" s="29"/>
    </row>
    <row r="42" spans="1:5" ht="37.5">
      <c r="A42" s="59" t="s">
        <v>59</v>
      </c>
      <c r="B42" s="16">
        <v>791</v>
      </c>
      <c r="C42" s="60">
        <v>2100003150</v>
      </c>
      <c r="D42" s="60">
        <v>200</v>
      </c>
      <c r="E42" s="20">
        <v>120</v>
      </c>
    </row>
    <row r="43" spans="1:6" ht="93.75" hidden="1">
      <c r="A43" s="59" t="s">
        <v>144</v>
      </c>
      <c r="B43" s="16">
        <v>791</v>
      </c>
      <c r="C43" s="60">
        <v>21000074040</v>
      </c>
      <c r="D43" s="60"/>
      <c r="E43" s="20">
        <f>E44</f>
        <v>0</v>
      </c>
      <c r="F43" s="31"/>
    </row>
    <row r="44" spans="1:5" ht="37.5" hidden="1">
      <c r="A44" s="59" t="s">
        <v>59</v>
      </c>
      <c r="B44" s="16">
        <v>791</v>
      </c>
      <c r="C44" s="60">
        <v>21000074040</v>
      </c>
      <c r="D44" s="60">
        <v>200</v>
      </c>
      <c r="E44" s="20">
        <v>0</v>
      </c>
    </row>
    <row r="45" spans="1:5" ht="117" customHeight="1">
      <c r="A45" s="61" t="s">
        <v>185</v>
      </c>
      <c r="B45" s="16">
        <v>791</v>
      </c>
      <c r="C45" s="24">
        <v>2000000000</v>
      </c>
      <c r="D45" s="24"/>
      <c r="E45" s="19">
        <f>E46+E50+E55</f>
        <v>1522.1</v>
      </c>
    </row>
    <row r="46" spans="1:5" ht="21.75" customHeight="1">
      <c r="A46" s="59" t="s">
        <v>72</v>
      </c>
      <c r="B46" s="16">
        <v>791</v>
      </c>
      <c r="C46" s="60">
        <v>2000003610</v>
      </c>
      <c r="D46" s="60"/>
      <c r="E46" s="27">
        <f>E47</f>
        <v>46.2</v>
      </c>
    </row>
    <row r="47" spans="1:5" ht="20.25" customHeight="1">
      <c r="A47" s="59" t="s">
        <v>139</v>
      </c>
      <c r="B47" s="16">
        <v>791</v>
      </c>
      <c r="C47" s="60">
        <v>2000003610</v>
      </c>
      <c r="D47" s="60"/>
      <c r="E47" s="27">
        <f>E48</f>
        <v>46.2</v>
      </c>
    </row>
    <row r="48" spans="1:5" ht="37.5" customHeight="1">
      <c r="A48" s="59" t="s">
        <v>59</v>
      </c>
      <c r="B48" s="16">
        <v>791</v>
      </c>
      <c r="C48" s="60">
        <v>2000003560</v>
      </c>
      <c r="D48" s="60">
        <v>200</v>
      </c>
      <c r="E48" s="27">
        <v>46.2</v>
      </c>
    </row>
    <row r="49" spans="1:6" s="31" customFormat="1" ht="0.75" customHeight="1">
      <c r="A49" s="59" t="s">
        <v>60</v>
      </c>
      <c r="B49" s="5">
        <v>791</v>
      </c>
      <c r="C49" s="49" t="s">
        <v>168</v>
      </c>
      <c r="D49" s="60">
        <v>800</v>
      </c>
      <c r="E49" s="27"/>
      <c r="F49" s="29"/>
    </row>
    <row r="50" spans="1:5" ht="21.75" customHeight="1">
      <c r="A50" s="59" t="s">
        <v>75</v>
      </c>
      <c r="B50" s="16">
        <v>791</v>
      </c>
      <c r="C50" s="4"/>
      <c r="D50" s="4"/>
      <c r="E50" s="27">
        <f>E51+E54</f>
        <v>775.9</v>
      </c>
    </row>
    <row r="51" spans="1:6" s="31" customFormat="1" ht="37.5">
      <c r="A51" s="59" t="s">
        <v>77</v>
      </c>
      <c r="B51" s="5">
        <v>791</v>
      </c>
      <c r="C51" s="60">
        <v>2000006050</v>
      </c>
      <c r="D51" s="60"/>
      <c r="E51" s="27">
        <f>E52+E53</f>
        <v>763.9</v>
      </c>
      <c r="F51" s="29"/>
    </row>
    <row r="52" spans="1:5" ht="97.5" customHeight="1">
      <c r="A52" s="59" t="s">
        <v>58</v>
      </c>
      <c r="B52" s="16">
        <v>791</v>
      </c>
      <c r="C52" s="60">
        <v>2000006050</v>
      </c>
      <c r="D52" s="60">
        <v>100</v>
      </c>
      <c r="E52" s="27">
        <v>284</v>
      </c>
    </row>
    <row r="53" spans="1:6" ht="37.5">
      <c r="A53" s="59" t="s">
        <v>59</v>
      </c>
      <c r="B53" s="16">
        <v>791</v>
      </c>
      <c r="C53" s="60">
        <v>2000006050</v>
      </c>
      <c r="D53" s="60">
        <v>200</v>
      </c>
      <c r="E53" s="27">
        <v>479.9</v>
      </c>
      <c r="F53" s="31"/>
    </row>
    <row r="54" spans="1:6" ht="37.5">
      <c r="A54" s="59" t="s">
        <v>59</v>
      </c>
      <c r="B54" s="16">
        <v>791</v>
      </c>
      <c r="C54" s="60">
        <v>2000006400</v>
      </c>
      <c r="D54" s="60">
        <v>200</v>
      </c>
      <c r="E54" s="27">
        <v>12</v>
      </c>
      <c r="F54" s="31"/>
    </row>
    <row r="55" spans="1:5" s="67" customFormat="1" ht="37.5">
      <c r="A55" s="37" t="s">
        <v>157</v>
      </c>
      <c r="B55" s="16">
        <v>791</v>
      </c>
      <c r="C55" s="60">
        <v>2000074040</v>
      </c>
      <c r="D55" s="60"/>
      <c r="E55" s="27">
        <v>700</v>
      </c>
    </row>
    <row r="56" spans="1:5" s="67" customFormat="1" ht="37.5">
      <c r="A56" s="59" t="s">
        <v>59</v>
      </c>
      <c r="B56" s="16">
        <v>791</v>
      </c>
      <c r="C56" s="60">
        <v>2000074040</v>
      </c>
      <c r="D56" s="60">
        <v>200</v>
      </c>
      <c r="E56" s="27">
        <v>700</v>
      </c>
    </row>
    <row r="57" spans="1:5" s="52" customFormat="1" ht="18.75">
      <c r="A57" s="46" t="s">
        <v>187</v>
      </c>
      <c r="B57" s="5">
        <v>791</v>
      </c>
      <c r="C57" s="50"/>
      <c r="D57" s="50"/>
      <c r="E57" s="68">
        <f>E58+E62+E65+E71+E76+E79</f>
        <v>87.9</v>
      </c>
    </row>
    <row r="58" spans="1:5" s="52" customFormat="1" ht="75.75" customHeight="1">
      <c r="A58" s="46" t="s">
        <v>188</v>
      </c>
      <c r="B58" s="16">
        <v>791</v>
      </c>
      <c r="C58" s="50" t="s">
        <v>190</v>
      </c>
      <c r="D58" s="50"/>
      <c r="E58" s="68">
        <f>E59</f>
        <v>87.9</v>
      </c>
    </row>
    <row r="59" spans="1:5" s="52" customFormat="1" ht="18.75">
      <c r="A59" s="55" t="s">
        <v>191</v>
      </c>
      <c r="B59" s="16">
        <v>791</v>
      </c>
      <c r="C59" s="49"/>
      <c r="D59" s="49"/>
      <c r="E59" s="69">
        <f>E60</f>
        <v>87.9</v>
      </c>
    </row>
    <row r="60" spans="1:5" s="52" customFormat="1" ht="18.75">
      <c r="A60" s="55" t="s">
        <v>192</v>
      </c>
      <c r="B60" s="16">
        <v>791</v>
      </c>
      <c r="C60" s="49" t="s">
        <v>193</v>
      </c>
      <c r="D60" s="49"/>
      <c r="E60" s="69">
        <f>E61</f>
        <v>87.9</v>
      </c>
    </row>
    <row r="61" spans="1:5" s="52" customFormat="1" ht="37.5">
      <c r="A61" s="55" t="s">
        <v>194</v>
      </c>
      <c r="B61" s="16">
        <v>791</v>
      </c>
      <c r="C61" s="49" t="s">
        <v>193</v>
      </c>
      <c r="D61" s="49" t="s">
        <v>195</v>
      </c>
      <c r="E61" s="69">
        <v>87.9</v>
      </c>
    </row>
  </sheetData>
  <sheetProtection/>
  <mergeCells count="15">
    <mergeCell ref="A7:E7"/>
    <mergeCell ref="A8:E8"/>
    <mergeCell ref="A9:E9"/>
    <mergeCell ref="A10:E10"/>
    <mergeCell ref="A11:A12"/>
    <mergeCell ref="B11:B12"/>
    <mergeCell ref="C11:C12"/>
    <mergeCell ref="D11:D12"/>
    <mergeCell ref="E11:E12"/>
    <mergeCell ref="A6:E6"/>
    <mergeCell ref="A1:E1"/>
    <mergeCell ref="A2:E2"/>
    <mergeCell ref="A3:E3"/>
    <mergeCell ref="A4:E4"/>
    <mergeCell ref="A5:E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2019-11-27T07:55:30Z</dcterms:modified>
  <cp:category/>
  <cp:version/>
  <cp:contentType/>
  <cp:contentStatus/>
</cp:coreProperties>
</file>